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C:\Users\SmithNat\Downloads\"/>
    </mc:Choice>
  </mc:AlternateContent>
  <xr:revisionPtr revIDLastSave="0" documentId="8_{45109AB2-D8ED-40E7-A100-50707D18F9C8}" xr6:coauthVersionLast="47" xr6:coauthVersionMax="47" xr10:uidLastSave="{00000000-0000-0000-0000-000000000000}"/>
  <workbookProtection workbookAlgorithmName="SHA-512" workbookHashValue="fvXG+9NDXVZDGOe4Qc1VnI8tPvxgFIP2UAIUTAfogWDuB+/KgE3Ufp6BEjAIUybW23vBg559cJ5bzIumXv88ag==" workbookSaltValue="8t7/JLcHohNNdfBMBxY2fg==" workbookSpinCount="100000" lockStructure="1"/>
  <bookViews>
    <workbookView xWindow="3015" yWindow="-16320" windowWidth="29040" windowHeight="15720" tabRatio="734" xr2:uid="{252ABEC8-FA7B-4FEC-84D8-149D09A500E7}"/>
  </bookViews>
  <sheets>
    <sheet name="Cover" sheetId="1" r:id="rId1"/>
    <sheet name="Key Information" sheetId="25" r:id="rId2"/>
    <sheet name="TOC" sheetId="26" r:id="rId3"/>
    <sheet name="1.1. Env. Emissions" sheetId="13" r:id="rId4"/>
    <sheet name="1.2 Env. Investment" sheetId="14" r:id="rId5"/>
    <sheet name="1.3 Env.Sector-level Investment" sheetId="15" r:id="rId6"/>
    <sheet name="1.4 Env. Operational &amp; SB" sheetId="16" r:id="rId7"/>
    <sheet name="2.1 Soc. Customer &amp; Community" sheetId="17" r:id="rId8"/>
    <sheet name="2.2 Soc. Employee" sheetId="18" r:id="rId9"/>
    <sheet name="2.3 Soc. DEI" sheetId="19" r:id="rId10"/>
    <sheet name="2.4 Soc. Pay Gap Reporting" sheetId="23" r:id="rId11"/>
    <sheet name="3. Governance " sheetId="20" r:id="rId12"/>
    <sheet name="4.1 SASB - Insurance" sheetId="21" r:id="rId13"/>
    <sheet name="4.2 SASB - AM &amp; Custody" sheetId="22" r:id="rId14"/>
    <sheet name="Cautionary Statements" sheetId="24" r:id="rId15"/>
  </sheets>
  <definedNames>
    <definedName name="_xlnm._FilterDatabase" localSheetId="3" hidden="1">'1.1. Env. Emissions'!$B$4:$F$4</definedName>
    <definedName name="_xlnm._FilterDatabase" localSheetId="4" hidden="1">'1.2 Env. Investment'!$B$4:$F$4</definedName>
    <definedName name="_xlnm._FilterDatabase" localSheetId="5" hidden="1">'1.3 Env.Sector-level Investment'!$B$4:$E$4</definedName>
    <definedName name="_xlnm._FilterDatabase" localSheetId="6" hidden="1">'1.4 Env. Operational &amp; SB'!$B$4:$F$4</definedName>
    <definedName name="_xlnm._FilterDatabase" localSheetId="7" hidden="1">'2.1 Soc. Customer &amp; Community'!$B$4:$F$4</definedName>
    <definedName name="_xlnm._FilterDatabase" localSheetId="8" hidden="1">'2.2 Soc. Employee'!$B$4:$F$4</definedName>
    <definedName name="_xlnm._FilterDatabase" localSheetId="9" hidden="1">'2.3 Soc. DEI'!$B$4:$F$4</definedName>
    <definedName name="_xlnm._FilterDatabase" localSheetId="11" hidden="1">'3. Governance '!$B$4:$F$4</definedName>
    <definedName name="_xlnm._FilterDatabase" localSheetId="12" hidden="1">'4.1 SASB - Insurance'!$B$4:$E$4</definedName>
    <definedName name="_xlnm._FilterDatabase" localSheetId="13" hidden="1">'4.2 SASB - AM &amp; Custody'!$B$4:$E$4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3">'1.1. Env. Emissions'!$B$2:$F$36</definedName>
    <definedName name="_xlnm.Print_Area" localSheetId="4">'1.2 Env. Investment'!$B$2:$F$59</definedName>
    <definedName name="_xlnm.Print_Area" localSheetId="5">'1.3 Env.Sector-level Investment'!$B$2:$E$46</definedName>
    <definedName name="_xlnm.Print_Area" localSheetId="6">'1.4 Env. Operational &amp; SB'!$B$2:$F$82</definedName>
    <definedName name="_xlnm.Print_Area" localSheetId="7">'2.1 Soc. Customer &amp; Community'!$B$2:$F$17</definedName>
    <definedName name="_xlnm.Print_Area" localSheetId="8">'2.2 Soc. Employee'!$B$2:$F$49</definedName>
    <definedName name="_xlnm.Print_Area" localSheetId="9">'2.3 Soc. DEI'!$B$2:$F$26</definedName>
    <definedName name="_xlnm.Print_Area" localSheetId="11">'3. Governance '!$B$2:$F$23</definedName>
    <definedName name="_xlnm.Print_Area" localSheetId="12">'4.1 SASB - Insurance'!$B$2:$E$26</definedName>
    <definedName name="_xlnm.Print_Area" localSheetId="13">'4.2 SASB - AM &amp; Custody'!$B$2:$E$21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13" l="1"/>
  <c r="D12" i="13"/>
  <c r="D6" i="13" s="1"/>
  <c r="D69" i="16" l="1"/>
  <c r="D70" i="16" s="1"/>
  <c r="E12" i="13" l="1"/>
</calcChain>
</file>

<file path=xl/sharedStrings.xml><?xml version="1.0" encoding="utf-8"?>
<sst xmlns="http://schemas.openxmlformats.org/spreadsheetml/2006/main" count="774" uniqueCount="523">
  <si>
    <t>Summary</t>
  </si>
  <si>
    <t>-This ESG data appendix summarises Standard Life plc's ESG metrics for the reporting year ended 31 December 2025.</t>
  </si>
  <si>
    <t>-This ESG datasheet forms part of our annual reporting suite, in addition to:</t>
  </si>
  <si>
    <t xml:space="preserve">Annual Report and Accounts 2025 </t>
  </si>
  <si>
    <t>Assured ESG Data Methodologies and Independent Practitioner’s Limited Assurance Report</t>
  </si>
  <si>
    <t>Key information about this document</t>
  </si>
  <si>
    <t>-Comparative information has been provided for 2024 and 2023 where available.</t>
  </si>
  <si>
    <t>-Baseline data has been provided for 2019 where applicable to Standard Life plc ESG targets. Where an alternative baseline year has been used, this is identified in the accompanying notes on each sheet.</t>
  </si>
  <si>
    <t>-Standard Life  have appointed KPMG to provide independent limited assurance over certain ESG metrics, as indicated throughout this appendix. Assured ESG Data Methodologies and Independent Practitioner’s Limited Assurance Report, can be found in the link above, and on our website.</t>
  </si>
  <si>
    <t>-Standard Life have additionally reported under the Sustainability Accounting Standards Board (SASB) standards. This is our third year of SASB disclosures and we expect our disclosures to develop in line with emerging standards. We report metrics that are relevant to our business under both the 2023 Insurance and 2023 Asset Management and Custody standards.</t>
  </si>
  <si>
    <t>Limitations</t>
  </si>
  <si>
    <t>Standard Life  plc - ESG data for 2025 | Table of contents (TOC)</t>
  </si>
  <si>
    <t>Section 1 - Environment</t>
  </si>
  <si>
    <t>Section 2 - Social</t>
  </si>
  <si>
    <t>Section 3 - Governance</t>
  </si>
  <si>
    <t>Section 4 - SASB</t>
  </si>
  <si>
    <t>Cautionary Statements</t>
  </si>
  <si>
    <t>Emissions</t>
  </si>
  <si>
    <t>Customer &amp; Community</t>
  </si>
  <si>
    <t>Governance</t>
  </si>
  <si>
    <t>SASB - Insurance</t>
  </si>
  <si>
    <t>Investment</t>
  </si>
  <si>
    <t>Employee</t>
  </si>
  <si>
    <t>SASB - Asset Management (AM) &amp; Custody</t>
  </si>
  <si>
    <t>Sector-level Investment</t>
  </si>
  <si>
    <t>Diversity, Equity &amp; Inclusion</t>
  </si>
  <si>
    <t>Operational &amp; Supplier Base (SB)</t>
  </si>
  <si>
    <t>Pay Gap Reporting</t>
  </si>
  <si>
    <t>Environment - Emissions</t>
  </si>
  <si>
    <t xml:space="preserve">Assured </t>
  </si>
  <si>
    <t>2019 Baseline</t>
  </si>
  <si>
    <r>
      <t>Total emissions</t>
    </r>
    <r>
      <rPr>
        <vertAlign val="superscript"/>
        <sz val="11"/>
        <color theme="0"/>
        <rFont val="Ubuntu"/>
        <family val="2"/>
      </rPr>
      <t>1</t>
    </r>
  </si>
  <si>
    <r>
      <t>Scope 1, 2 and 3 emissions  (million tCO</t>
    </r>
    <r>
      <rPr>
        <vertAlign val="subscript"/>
        <sz val="11"/>
        <rFont val="Ubuntu"/>
        <family val="2"/>
      </rPr>
      <t>2</t>
    </r>
    <r>
      <rPr>
        <sz val="11"/>
        <rFont val="Ubuntu"/>
        <family val="2"/>
      </rPr>
      <t>e)</t>
    </r>
  </si>
  <si>
    <t>-</t>
  </si>
  <si>
    <r>
      <t>Direct emissions</t>
    </r>
    <r>
      <rPr>
        <vertAlign val="superscript"/>
        <sz val="11"/>
        <color theme="0"/>
        <rFont val="Ubuntu"/>
        <family val="2"/>
      </rPr>
      <t>1</t>
    </r>
  </si>
  <si>
    <t>Scope 1 and 2 emissions - market-based</t>
  </si>
  <si>
    <t>Scope 1 emissions - market-based</t>
  </si>
  <si>
    <t>✔</t>
  </si>
  <si>
    <t>Scope 2 emissions - market-based</t>
  </si>
  <si>
    <r>
      <t>Indirect emissions</t>
    </r>
    <r>
      <rPr>
        <vertAlign val="superscript"/>
        <sz val="11"/>
        <color theme="0"/>
        <rFont val="Ubuntu"/>
        <family val="2"/>
      </rPr>
      <t>2,3</t>
    </r>
  </si>
  <si>
    <r>
      <t>Total Scope 3 emissions (incl. cat 15)</t>
    </r>
    <r>
      <rPr>
        <vertAlign val="superscript"/>
        <sz val="11"/>
        <color theme="1"/>
        <rFont val="Ubuntu"/>
        <family val="2"/>
      </rPr>
      <t>4</t>
    </r>
    <r>
      <rPr>
        <sz val="11"/>
        <color theme="1"/>
        <rFont val="Ubuntu"/>
        <family val="2"/>
      </rPr>
      <t xml:space="preserve"> (million tCO</t>
    </r>
    <r>
      <rPr>
        <vertAlign val="subscript"/>
        <sz val="11"/>
        <color theme="1"/>
        <rFont val="Ubuntu"/>
        <family val="2"/>
      </rPr>
      <t>2</t>
    </r>
    <r>
      <rPr>
        <sz val="11"/>
        <color theme="1"/>
        <rFont val="Ubuntu"/>
        <family val="2"/>
      </rPr>
      <t>e)</t>
    </r>
  </si>
  <si>
    <t>n/a</t>
  </si>
  <si>
    <r>
      <t>15. Investments</t>
    </r>
    <r>
      <rPr>
        <vertAlign val="superscript"/>
        <sz val="11"/>
        <color theme="1"/>
        <rFont val="Ubuntu"/>
        <family val="2"/>
      </rPr>
      <t>4</t>
    </r>
    <r>
      <rPr>
        <sz val="11"/>
        <color theme="1"/>
        <rFont val="Ubuntu"/>
        <family val="2"/>
      </rPr>
      <t xml:space="preserve"> (million tCO</t>
    </r>
    <r>
      <rPr>
        <vertAlign val="subscript"/>
        <sz val="11"/>
        <color theme="1"/>
        <rFont val="Ubuntu"/>
        <family val="2"/>
      </rPr>
      <t>2</t>
    </r>
    <r>
      <rPr>
        <sz val="11"/>
        <color theme="1"/>
        <rFont val="Ubuntu"/>
        <family val="2"/>
      </rPr>
      <t>e)</t>
    </r>
  </si>
  <si>
    <r>
      <t>Scope 3 emissions (excl. cat 15) (tCO</t>
    </r>
    <r>
      <rPr>
        <vertAlign val="subscript"/>
        <sz val="11"/>
        <rFont val="Ubuntu"/>
        <family val="2"/>
      </rPr>
      <t>2</t>
    </r>
    <r>
      <rPr>
        <sz val="11"/>
        <rFont val="Ubuntu"/>
        <family val="2"/>
      </rPr>
      <t>e)</t>
    </r>
  </si>
  <si>
    <r>
      <t>1. Purchased goods and services</t>
    </r>
    <r>
      <rPr>
        <vertAlign val="superscript"/>
        <sz val="11"/>
        <color theme="1"/>
        <rFont val="Ubuntu"/>
        <family val="2"/>
      </rPr>
      <t>5</t>
    </r>
  </si>
  <si>
    <r>
      <t>2. Capital goods</t>
    </r>
    <r>
      <rPr>
        <vertAlign val="superscript"/>
        <sz val="11"/>
        <color theme="1"/>
        <rFont val="Ubuntu"/>
        <family val="2"/>
      </rPr>
      <t>5</t>
    </r>
  </si>
  <si>
    <t>3. Fuel-and-energy-related-activities (not included in scope 1 or 2)</t>
  </si>
  <si>
    <t xml:space="preserve">4. Upstream transportation and distribution </t>
  </si>
  <si>
    <t>5. Waste generated in operations</t>
  </si>
  <si>
    <r>
      <t>6. Business travel</t>
    </r>
    <r>
      <rPr>
        <vertAlign val="superscript"/>
        <sz val="11"/>
        <color theme="1"/>
        <rFont val="Ubuntu"/>
        <family val="2"/>
      </rPr>
      <t xml:space="preserve">6 </t>
    </r>
  </si>
  <si>
    <t>2,887*</t>
  </si>
  <si>
    <r>
      <t>7. Employee commuting</t>
    </r>
    <r>
      <rPr>
        <vertAlign val="superscript"/>
        <sz val="11"/>
        <color theme="1"/>
        <rFont val="Ubuntu"/>
        <family val="2"/>
      </rPr>
      <t>7</t>
    </r>
  </si>
  <si>
    <t>8. Upstream leased assets</t>
  </si>
  <si>
    <t>9. Downstream transportation and distribution</t>
  </si>
  <si>
    <t>10. Processing of sold products</t>
  </si>
  <si>
    <t>11. Use of sold products</t>
  </si>
  <si>
    <t>12. End of life treatment of sold products</t>
  </si>
  <si>
    <t>13. Downstream leased assets</t>
  </si>
  <si>
    <t>14. Franchises</t>
  </si>
  <si>
    <t>Notes</t>
  </si>
  <si>
    <t xml:space="preserve">1. Standard Life reports Scope 2 emissions using the GHG Protocol dual-reporting methodology, stating both figures calculated using the location-based method and market-based method. Market-based emissions remain the primary measure of GHG emissions for Standard Life, above location-based, to focus on the actual carbon impact of energy consumption. This recognises the organisation’s actions to promote sustainable procurement and improve environmental outcomes. </t>
  </si>
  <si>
    <t>2. For Scope 3, Standard Life has opted to report  Cat 1, 2, 3, 6, 7, 8 and 13 emissions (alongside Cat 15 - see Tab 1.2) for our indirect emissions. Other Scope 3 categories have been deemed immaterial for Standard Life</t>
  </si>
  <si>
    <t>3. See the Assured ESG Data Methodologies and Independent Practitioner’s Limited Assurance Report for description of how market-based and location-based methodologies have been used in calculating each Scope 3 metric</t>
  </si>
  <si>
    <t>4. Since the YE2023 reporting cycle, reporting capability was upgraded to enable investment portfolio emissions disclosures to relate to the latest financial year. The result is that there hasn’t been reporting against YE2020 and YE2022.</t>
  </si>
  <si>
    <t>5. The Group has revised its methodological approach to the calculation of Scope 3 Category 1 and Category 2 emissions resulting in new figures for YE2022 and YE2023. (According to the GHG Protocol Category 1 refers to emissions from our purchased goods and services and Category 2 refers to emissions from our capital goods purchases (CAPEX)). Previously reported indicative figures can be found in in the 2023 Climate Report.</t>
  </si>
  <si>
    <t>6. 2024 business travel emissions have been updated from the originally reported 2,310tCO2e to 2,887tCO2e. This was due to an incorrect formula applied to the data identified after the publication of our 2024 SECR disclosure. The figure has been re-stated in the 2025 SECR disclosure.</t>
  </si>
  <si>
    <t xml:space="preserve">7. Figure includes emissions associated with employee homeworking (using the EcoAct Homeworking Emissions Whitepaper 2020) </t>
  </si>
  <si>
    <t>* Restated metric</t>
  </si>
  <si>
    <t>Environment - Investment</t>
  </si>
  <si>
    <r>
      <t>Investment</t>
    </r>
    <r>
      <rPr>
        <vertAlign val="superscript"/>
        <sz val="11"/>
        <color theme="0"/>
        <rFont val="Ubuntu"/>
        <family val="2"/>
      </rPr>
      <t>1</t>
    </r>
  </si>
  <si>
    <r>
      <t>Financed emissions</t>
    </r>
    <r>
      <rPr>
        <vertAlign val="superscript"/>
        <sz val="11"/>
        <color theme="1"/>
        <rFont val="Ubuntu"/>
        <family val="2"/>
      </rPr>
      <t>2</t>
    </r>
  </si>
  <si>
    <r>
      <t>Absolute financed emissions (scope 3, category 15 - emissions from investments) for all assets in carbon emissions baseline (million tCO</t>
    </r>
    <r>
      <rPr>
        <vertAlign val="subscript"/>
        <sz val="11"/>
        <color theme="1"/>
        <rFont val="Ubuntu"/>
        <family val="2"/>
      </rPr>
      <t>2</t>
    </r>
    <r>
      <rPr>
        <sz val="11"/>
        <color theme="1"/>
        <rFont val="Ubuntu"/>
        <family val="2"/>
      </rPr>
      <t>e)</t>
    </r>
  </si>
  <si>
    <t>13.4*</t>
  </si>
  <si>
    <t xml:space="preserve">Absolute financed emissions (scope 3, category 15) - listed equity </t>
  </si>
  <si>
    <t>4.7*</t>
  </si>
  <si>
    <t>Absolute financed emissions (scope 3, category 15) - listed credit</t>
  </si>
  <si>
    <t>2.0*</t>
  </si>
  <si>
    <t>Absolute financed emissions (scope 3, category 15) - sovereign debt</t>
  </si>
  <si>
    <t>Absolute financed emissions (scope 3, category 15) - real estate</t>
  </si>
  <si>
    <t>Absolute financed emissions (scope 3, category 15) - illiquid credit</t>
  </si>
  <si>
    <t>Absolute financed emissions (scope 3, category 15) - equity release mortgages</t>
  </si>
  <si>
    <t>Absolute financed emissions (scope 3, category 15) - alternatives</t>
  </si>
  <si>
    <t>New for 2025</t>
  </si>
  <si>
    <t>Absolute financed emissions (scope 3, category 15) from the scope 3 emissions of investee companies</t>
  </si>
  <si>
    <t>97.1*</t>
  </si>
  <si>
    <t>Emissions intensity</t>
  </si>
  <si>
    <t>73*</t>
  </si>
  <si>
    <r>
      <t>Economic emissions intensity (EVIC) for listed equity and credit (tCO</t>
    </r>
    <r>
      <rPr>
        <vertAlign val="subscript"/>
        <sz val="11"/>
        <rFont val="Ubuntu"/>
        <family val="2"/>
      </rPr>
      <t>2</t>
    </r>
    <r>
      <rPr>
        <sz val="11"/>
        <rFont val="Ubuntu"/>
        <family val="2"/>
      </rPr>
      <t>e/£m invested)</t>
    </r>
  </si>
  <si>
    <t>52*</t>
  </si>
  <si>
    <r>
      <t>Economic emissions intensity (EVIC) for listed equity (tCO</t>
    </r>
    <r>
      <rPr>
        <vertAlign val="subscript"/>
        <sz val="11"/>
        <rFont val="Ubuntu"/>
        <family val="2"/>
      </rPr>
      <t>2</t>
    </r>
    <r>
      <rPr>
        <sz val="11"/>
        <rFont val="Ubuntu"/>
        <family val="2"/>
      </rPr>
      <t>e/£m invested)</t>
    </r>
  </si>
  <si>
    <t>49*</t>
  </si>
  <si>
    <r>
      <t>Economic emissions intensity (EVIC) for listed credit (tCO</t>
    </r>
    <r>
      <rPr>
        <vertAlign val="subscript"/>
        <sz val="11"/>
        <rFont val="Ubuntu"/>
        <family val="2"/>
      </rPr>
      <t>2</t>
    </r>
    <r>
      <rPr>
        <sz val="11"/>
        <rFont val="Ubuntu"/>
        <family val="2"/>
      </rPr>
      <t>e/£m invested)</t>
    </r>
  </si>
  <si>
    <r>
      <t>Economic emissions intensity (EVIC) for sovereign debt (tCO</t>
    </r>
    <r>
      <rPr>
        <vertAlign val="subscript"/>
        <sz val="11"/>
        <rFont val="Ubuntu"/>
        <family val="2"/>
      </rPr>
      <t>2</t>
    </r>
    <r>
      <rPr>
        <sz val="11"/>
        <rFont val="Ubuntu"/>
        <family val="2"/>
      </rPr>
      <t>e/£m invested)</t>
    </r>
  </si>
  <si>
    <r>
      <t>Economic emissions intensity (EVIC) for real estate (tCO</t>
    </r>
    <r>
      <rPr>
        <vertAlign val="subscript"/>
        <sz val="11"/>
        <color theme="1"/>
        <rFont val="Ubuntu"/>
        <family val="2"/>
      </rPr>
      <t>2</t>
    </r>
    <r>
      <rPr>
        <sz val="11"/>
        <color theme="1"/>
        <rFont val="Ubuntu"/>
        <family val="2"/>
      </rPr>
      <t>e/£m invested)</t>
    </r>
  </si>
  <si>
    <r>
      <t>Economic emissions intensity (EVIC) for illiquid credit (tCO</t>
    </r>
    <r>
      <rPr>
        <vertAlign val="subscript"/>
        <sz val="11"/>
        <color theme="1"/>
        <rFont val="Ubuntu"/>
        <family val="2"/>
      </rPr>
      <t>2</t>
    </r>
    <r>
      <rPr>
        <sz val="11"/>
        <color theme="1"/>
        <rFont val="Ubuntu"/>
        <family val="2"/>
      </rPr>
      <t>e/£m invested)</t>
    </r>
  </si>
  <si>
    <r>
      <t>Economic emissions intensity (EVIC) for equity release mortgages (tCO</t>
    </r>
    <r>
      <rPr>
        <vertAlign val="subscript"/>
        <sz val="11"/>
        <color theme="1"/>
        <rFont val="Ubuntu"/>
        <family val="2"/>
      </rPr>
      <t>2</t>
    </r>
    <r>
      <rPr>
        <sz val="11"/>
        <color theme="1"/>
        <rFont val="Ubuntu"/>
        <family val="2"/>
      </rPr>
      <t>e/£m invested)</t>
    </r>
  </si>
  <si>
    <r>
      <t>Economic emissions intensity (EVIC) for alternatives (tCO</t>
    </r>
    <r>
      <rPr>
        <vertAlign val="subscript"/>
        <sz val="11"/>
        <color theme="1"/>
        <rFont val="Ubuntu"/>
        <family val="2"/>
      </rPr>
      <t>2</t>
    </r>
    <r>
      <rPr>
        <sz val="11"/>
        <color theme="1"/>
        <rFont val="Ubuntu"/>
        <family val="2"/>
      </rPr>
      <t>e/£m invested)</t>
    </r>
  </si>
  <si>
    <r>
      <t>Revenue emissions intensity (WACI) for listed equity (tCO</t>
    </r>
    <r>
      <rPr>
        <vertAlign val="subscript"/>
        <sz val="11"/>
        <color theme="1"/>
        <rFont val="Ubuntu"/>
        <family val="2"/>
      </rPr>
      <t>2</t>
    </r>
    <r>
      <rPr>
        <sz val="11"/>
        <color theme="1"/>
        <rFont val="Ubuntu"/>
        <family val="2"/>
      </rPr>
      <t xml:space="preserve">e/$m revenue)  </t>
    </r>
  </si>
  <si>
    <t>101*</t>
  </si>
  <si>
    <r>
      <t>Revenue emissions intensity (WACI) for listed credit (tCO</t>
    </r>
    <r>
      <rPr>
        <vertAlign val="subscript"/>
        <sz val="11"/>
        <color theme="1"/>
        <rFont val="Ubuntu"/>
        <family val="2"/>
      </rPr>
      <t>2</t>
    </r>
    <r>
      <rPr>
        <sz val="11"/>
        <color theme="1"/>
        <rFont val="Ubuntu"/>
        <family val="2"/>
      </rPr>
      <t xml:space="preserve">e/$m revenue)  </t>
    </r>
  </si>
  <si>
    <t>124*</t>
  </si>
  <si>
    <r>
      <t>Data quality and coverage</t>
    </r>
    <r>
      <rPr>
        <vertAlign val="superscript"/>
        <sz val="11"/>
        <color theme="1"/>
        <rFont val="Ubuntu"/>
        <family val="2"/>
      </rPr>
      <t>3</t>
    </r>
  </si>
  <si>
    <t>Data quality score - total</t>
  </si>
  <si>
    <t>Data quality score - listed equity</t>
  </si>
  <si>
    <t>1.3*</t>
  </si>
  <si>
    <t>Data quality score - listed credit</t>
  </si>
  <si>
    <t>1.6*</t>
  </si>
  <si>
    <t>Data quality score - sovereign debt</t>
  </si>
  <si>
    <t>2.1*</t>
  </si>
  <si>
    <t>Data quality score - real estate</t>
  </si>
  <si>
    <t>Data quality score - illiquid credit</t>
  </si>
  <si>
    <t xml:space="preserve">Data quality score - Equity Release Mortgages </t>
  </si>
  <si>
    <t>Data quality score - Alternatives</t>
  </si>
  <si>
    <t>Data coverage (% of AUA) - listed equity</t>
  </si>
  <si>
    <t>99%*</t>
  </si>
  <si>
    <t>Data coverage (% of AUA) - listed credit</t>
  </si>
  <si>
    <t>85%*</t>
  </si>
  <si>
    <t>Data coverage (% of AUA) - sovereign debt</t>
  </si>
  <si>
    <t>Data coverage (% of AUA) - real estate</t>
  </si>
  <si>
    <t>Data coverage (% of AUA) - illiquid credit</t>
  </si>
  <si>
    <t>Data coverage (% of AUA) - Equity Release Mortgages</t>
  </si>
  <si>
    <t>Data coverage (% of AUA) - Alternatives</t>
  </si>
  <si>
    <t>Other</t>
  </si>
  <si>
    <t>Percentage of listed asset portfolio invested in companies with SBTi targets (% of AUA)</t>
  </si>
  <si>
    <t>Percentage of listed assets exposed to high-transition risk sectors (% of AUA)</t>
  </si>
  <si>
    <t>21%*</t>
  </si>
  <si>
    <t>Percentage of listed assets absolute emissions exposed to high-transition risk sectors (% of absolute emissions)</t>
  </si>
  <si>
    <t>82%*</t>
  </si>
  <si>
    <t>Percentage of listed assets exposed to the fossil fuel industry (% of AUA)</t>
  </si>
  <si>
    <t>Percentage of listed asset portfolio AUA represented by Top 10 emitting counterparties</t>
  </si>
  <si>
    <t xml:space="preserve">Percentage of listed asset portfolio absolute emissions represented by Top 10 emitting counterparties </t>
  </si>
  <si>
    <t>Average data quality score of Top 10 emitting counterparties</t>
  </si>
  <si>
    <t>Number of Top 10 emitting investee companies with SBTI targets</t>
  </si>
  <si>
    <t>1. Due to the time-lag in sourcing climate data, prior disclosures reported investment portfolio GHG emissions from earlier financial periods. Since the YE2023 reporting cycle, reporting capability was upgraded to enable investment portfolio emissions disclosures to relate to the latest financial year. The result is that there hasn’t been reporting against YE2020 and YE2022.</t>
  </si>
  <si>
    <t xml:space="preserve">3. The data quality score is used to indicate the quality/reliability of the source data used to derive emissions values for individual issuers. PCAF defines a data quality scale (per the table below from p.57 of the PCAF Standard) with 1 being the most reliable and 5 the least. The approach we have used broadly maps to the PCAF criteria (https://carbonaccountingfinancials.com/standard) </t>
  </si>
  <si>
    <t>Environment - Sector-level Investment</t>
  </si>
  <si>
    <t>Analysis of listed equity and credit portfolio by GICS sector</t>
  </si>
  <si>
    <t>Assured</t>
  </si>
  <si>
    <t>AUA (£bn)</t>
  </si>
  <si>
    <t>Communication Services</t>
  </si>
  <si>
    <t xml:space="preserve">Consumer Discretionary </t>
  </si>
  <si>
    <t>Consumer Staples</t>
  </si>
  <si>
    <t>Energy</t>
  </si>
  <si>
    <t>Financials</t>
  </si>
  <si>
    <t>Health Care</t>
  </si>
  <si>
    <t xml:space="preserve">Industrials </t>
  </si>
  <si>
    <t>Information Technology</t>
  </si>
  <si>
    <t xml:space="preserve">Materials </t>
  </si>
  <si>
    <t>Real Estate</t>
  </si>
  <si>
    <t xml:space="preserve">Unknown </t>
  </si>
  <si>
    <t>Utilities</t>
  </si>
  <si>
    <t>Total</t>
  </si>
  <si>
    <t>Total Emissions (tCO2e)</t>
  </si>
  <si>
    <t>Emissions Intensity (EVIC) (tCO2/£m)</t>
  </si>
  <si>
    <t>Environment - Operational and Supplier Base</t>
  </si>
  <si>
    <r>
      <t>Operational</t>
    </r>
    <r>
      <rPr>
        <vertAlign val="superscript"/>
        <sz val="11"/>
        <color theme="0"/>
        <rFont val="Ubuntu"/>
        <family val="2"/>
      </rPr>
      <t>1</t>
    </r>
  </si>
  <si>
    <r>
      <t xml:space="preserve">Emissions - market-based </t>
    </r>
    <r>
      <rPr>
        <b/>
        <sz val="11"/>
        <color theme="1"/>
        <rFont val="Ubuntu"/>
        <family val="2"/>
      </rPr>
      <t xml:space="preserve"> </t>
    </r>
    <r>
      <rPr>
        <sz val="11"/>
        <color theme="1"/>
        <rFont val="Ubuntu"/>
        <family val="2"/>
      </rPr>
      <t>(tCO</t>
    </r>
    <r>
      <rPr>
        <vertAlign val="subscript"/>
        <sz val="11"/>
        <color theme="1"/>
        <rFont val="Ubuntu"/>
        <family val="2"/>
      </rPr>
      <t>2</t>
    </r>
    <r>
      <rPr>
        <sz val="11"/>
        <color theme="1"/>
        <rFont val="Ubuntu"/>
        <family val="2"/>
      </rPr>
      <t xml:space="preserve">e) </t>
    </r>
  </si>
  <si>
    <t xml:space="preserve">Total Scope 1, 2 and 3 emissions Cat 3, 6, 7, 8, 13 </t>
  </si>
  <si>
    <t xml:space="preserve">Scope 3 emissions Cat 3, 6, 7, 8, 13 </t>
  </si>
  <si>
    <r>
      <t>Carbon offsets retired</t>
    </r>
    <r>
      <rPr>
        <vertAlign val="superscript"/>
        <sz val="11"/>
        <rFont val="Ubuntu"/>
        <family val="2"/>
      </rPr>
      <t>2</t>
    </r>
  </si>
  <si>
    <r>
      <t>2,039</t>
    </r>
    <r>
      <rPr>
        <vertAlign val="superscript"/>
        <sz val="11"/>
        <color theme="1"/>
        <rFont val="Ubuntu"/>
        <family val="2"/>
      </rPr>
      <t>3</t>
    </r>
  </si>
  <si>
    <r>
      <t>Emissions - location-based (tCO</t>
    </r>
    <r>
      <rPr>
        <vertAlign val="subscript"/>
        <sz val="11"/>
        <color theme="1"/>
        <rFont val="Ubuntu"/>
        <family val="2"/>
      </rPr>
      <t>2</t>
    </r>
    <r>
      <rPr>
        <sz val="11"/>
        <color theme="1"/>
        <rFont val="Ubuntu"/>
        <family val="2"/>
      </rPr>
      <t>e)</t>
    </r>
  </si>
  <si>
    <t>Total Scope 1, 2 and 3 emissions Cat 3, 6, 7, 8, 13</t>
  </si>
  <si>
    <t>Scope 1 emissions - location-based</t>
  </si>
  <si>
    <t>Scope 2 emissions - location-based</t>
  </si>
  <si>
    <r>
      <t>Intensity ratios</t>
    </r>
    <r>
      <rPr>
        <vertAlign val="superscript"/>
        <sz val="11"/>
        <color theme="1"/>
        <rFont val="Ubuntu"/>
        <family val="2"/>
      </rPr>
      <t>,4,5</t>
    </r>
  </si>
  <si>
    <r>
      <t>Emissions (Scope 1 and 2) on a per floor area intensity (kgCO</t>
    </r>
    <r>
      <rPr>
        <vertAlign val="subscript"/>
        <sz val="11"/>
        <color theme="1"/>
        <rFont val="Ubuntu"/>
        <family val="2"/>
      </rPr>
      <t>2</t>
    </r>
    <r>
      <rPr>
        <sz val="11"/>
        <color theme="1"/>
        <rFont val="Ubuntu"/>
        <family val="2"/>
      </rPr>
      <t>e/m</t>
    </r>
    <r>
      <rPr>
        <vertAlign val="superscript"/>
        <sz val="11"/>
        <color theme="1"/>
        <rFont val="Ubuntu"/>
        <family val="2"/>
      </rPr>
      <t>2</t>
    </r>
    <r>
      <rPr>
        <sz val="11"/>
        <color theme="1"/>
        <rFont val="Ubuntu"/>
        <family val="2"/>
      </rPr>
      <t>) - market-based</t>
    </r>
  </si>
  <si>
    <r>
      <t>Emissions (Scope 1 and 2) on a per full-time equivalent employee ('FTE') intensity (tCO</t>
    </r>
    <r>
      <rPr>
        <vertAlign val="subscript"/>
        <sz val="11"/>
        <color theme="1"/>
        <rFont val="Ubuntu"/>
        <family val="2"/>
      </rPr>
      <t>2</t>
    </r>
    <r>
      <rPr>
        <sz val="11"/>
        <color theme="1"/>
        <rFont val="Ubuntu"/>
        <family val="2"/>
      </rPr>
      <t>e/FTE) - market-based</t>
    </r>
  </si>
  <si>
    <t>Percentage reduction in Scope 1 and 2 emissions from occupied premises (per FTE) from 2019 - market-based</t>
  </si>
  <si>
    <r>
      <t>Emissions (Scope 1 and 2) on a per floor area intensity (kgCO</t>
    </r>
    <r>
      <rPr>
        <vertAlign val="subscript"/>
        <sz val="11"/>
        <color theme="1"/>
        <rFont val="Ubuntu"/>
        <family val="2"/>
      </rPr>
      <t>2</t>
    </r>
    <r>
      <rPr>
        <sz val="11"/>
        <color theme="1"/>
        <rFont val="Ubuntu"/>
        <family val="2"/>
      </rPr>
      <t>e/m</t>
    </r>
    <r>
      <rPr>
        <vertAlign val="superscript"/>
        <sz val="11"/>
        <color theme="1"/>
        <rFont val="Ubuntu"/>
        <family val="2"/>
      </rPr>
      <t>2</t>
    </r>
    <r>
      <rPr>
        <sz val="11"/>
        <color theme="1"/>
        <rFont val="Ubuntu"/>
        <family val="2"/>
      </rPr>
      <t>) - location-based</t>
    </r>
  </si>
  <si>
    <r>
      <t>Emissions (Scope 1 and 2) on a per full-time equivalent employee ('FTE') intensity (tCO</t>
    </r>
    <r>
      <rPr>
        <vertAlign val="subscript"/>
        <sz val="11"/>
        <color theme="1"/>
        <rFont val="Ubuntu"/>
        <family val="2"/>
      </rPr>
      <t>2</t>
    </r>
    <r>
      <rPr>
        <sz val="11"/>
        <color theme="1"/>
        <rFont val="Ubuntu"/>
        <family val="2"/>
      </rPr>
      <t>e/FTE) - location-based</t>
    </r>
  </si>
  <si>
    <t>Percentage reduction in Scope 1 and 2 emissions from occupied premises (per FTE) from prior year - location-based</t>
  </si>
  <si>
    <r>
      <t>Scope 3 emissions Cat 6 on a per full-time equivalent employee ('FTE') intensity (tCO</t>
    </r>
    <r>
      <rPr>
        <vertAlign val="subscript"/>
        <sz val="11"/>
        <color theme="1"/>
        <rFont val="Ubuntu"/>
        <family val="2"/>
      </rPr>
      <t>2</t>
    </r>
    <r>
      <rPr>
        <sz val="11"/>
        <color theme="1"/>
        <rFont val="Ubuntu"/>
        <family val="2"/>
      </rPr>
      <t xml:space="preserve">e/FTE) </t>
    </r>
  </si>
  <si>
    <t>0.44*</t>
  </si>
  <si>
    <t>Total energy consumption (GWh)</t>
  </si>
  <si>
    <t xml:space="preserve">Building Electricity  </t>
  </si>
  <si>
    <t>Building Natural Gas</t>
  </si>
  <si>
    <t xml:space="preserve">Business Travel </t>
  </si>
  <si>
    <t>Homeworking Electricity</t>
  </si>
  <si>
    <t>Homeworking Natural Gas</t>
  </si>
  <si>
    <t>Direct energy consumption (GWh)</t>
  </si>
  <si>
    <t>Non-renewable energy consumption</t>
  </si>
  <si>
    <t>Total renewable energy consumption</t>
  </si>
  <si>
    <t xml:space="preserve">Percentage of renewable electricity procured across our occupied premises </t>
  </si>
  <si>
    <t>c.100%</t>
  </si>
  <si>
    <t>Waste (tonnes)</t>
  </si>
  <si>
    <t>Total waste produced (tonnes)</t>
  </si>
  <si>
    <t>Total waste recycled/reused</t>
  </si>
  <si>
    <t xml:space="preserve">Total waste disposed </t>
  </si>
  <si>
    <t>Waste landfilled</t>
  </si>
  <si>
    <t>Waste incinerated with energy recovery</t>
  </si>
  <si>
    <t>Waste incinerated without energy recovery</t>
  </si>
  <si>
    <t>Waste otherwise disposed</t>
  </si>
  <si>
    <t>Waste with unknown disposal method</t>
  </si>
  <si>
    <t>Percentage of waste diverted away from landfill</t>
  </si>
  <si>
    <t>Percentage of total waste recycled or re-used</t>
  </si>
  <si>
    <t xml:space="preserve">Total Non-Hazardous Waste </t>
  </si>
  <si>
    <t>new for 2025</t>
  </si>
  <si>
    <t>General Waste</t>
  </si>
  <si>
    <t xml:space="preserve">Total Mixed Recycling </t>
  </si>
  <si>
    <t>General Mixed Recycling</t>
  </si>
  <si>
    <t xml:space="preserve">Paper </t>
  </si>
  <si>
    <t>Cardboard</t>
  </si>
  <si>
    <t>Plastic bottles</t>
  </si>
  <si>
    <t>Glass</t>
  </si>
  <si>
    <t>Cans</t>
  </si>
  <si>
    <t>Compostables total</t>
  </si>
  <si>
    <t>Food Waste</t>
  </si>
  <si>
    <t>Compostable Packaging</t>
  </si>
  <si>
    <t xml:space="preserve">Food donated </t>
  </si>
  <si>
    <t>Hazardous Waste Total</t>
  </si>
  <si>
    <t>WEEE</t>
  </si>
  <si>
    <t>Flourescent Tubes</t>
  </si>
  <si>
    <r>
      <t>Water</t>
    </r>
    <r>
      <rPr>
        <vertAlign val="superscript"/>
        <sz val="11"/>
        <rFont val="Ubuntu"/>
        <family val="2"/>
      </rPr>
      <t>6</t>
    </r>
  </si>
  <si>
    <r>
      <t>Total water consumption (m</t>
    </r>
    <r>
      <rPr>
        <vertAlign val="superscript"/>
        <sz val="11"/>
        <rFont val="Ubuntu"/>
        <family val="2"/>
      </rPr>
      <t>3</t>
    </r>
    <r>
      <rPr>
        <sz val="11"/>
        <rFont val="Ubuntu"/>
        <family val="2"/>
      </rPr>
      <t>)</t>
    </r>
  </si>
  <si>
    <r>
      <t>Water consumption intensity per FTE (m</t>
    </r>
    <r>
      <rPr>
        <vertAlign val="superscript"/>
        <sz val="11"/>
        <color theme="1"/>
        <rFont val="Ubuntu"/>
        <family val="2"/>
      </rPr>
      <t>3</t>
    </r>
    <r>
      <rPr>
        <sz val="11"/>
        <color theme="1"/>
        <rFont val="Ubuntu"/>
        <family val="2"/>
      </rPr>
      <t>/FTE)</t>
    </r>
  </si>
  <si>
    <r>
      <t>Supplier Base</t>
    </r>
    <r>
      <rPr>
        <vertAlign val="superscript"/>
        <sz val="11"/>
        <color theme="0"/>
        <rFont val="Ubuntu"/>
        <family val="2"/>
      </rPr>
      <t>7</t>
    </r>
  </si>
  <si>
    <r>
      <t>Scope 3 emissions Cat 1 and 2 (tCO</t>
    </r>
    <r>
      <rPr>
        <vertAlign val="subscript"/>
        <sz val="11"/>
        <color theme="1"/>
        <rFont val="Ubuntu"/>
        <family val="2"/>
      </rPr>
      <t>2</t>
    </r>
    <r>
      <rPr>
        <sz val="11"/>
        <color theme="1"/>
        <rFont val="Ubuntu"/>
        <family val="2"/>
      </rPr>
      <t>e)</t>
    </r>
  </si>
  <si>
    <t xml:space="preserve">2022 Baseline </t>
  </si>
  <si>
    <r>
      <t>Scope 3 emissions Cat 1 and 2 on a per £spend intensity (tCO</t>
    </r>
    <r>
      <rPr>
        <vertAlign val="subscript"/>
        <sz val="11"/>
        <color theme="1"/>
        <rFont val="Ubuntu"/>
        <family val="2"/>
      </rPr>
      <t>2</t>
    </r>
    <r>
      <rPr>
        <sz val="11"/>
        <color theme="1"/>
        <rFont val="Ubuntu"/>
        <family val="2"/>
      </rPr>
      <t>e/£m)</t>
    </r>
  </si>
  <si>
    <t>Supplier CDP engagement participation</t>
  </si>
  <si>
    <t>% of our top 10 emitting suppliers with science-based targets</t>
  </si>
  <si>
    <t xml:space="preserve">% of overall emissions by top 10 emitting suppliers </t>
  </si>
  <si>
    <t>2. Nature based carbon removal credits have been retired from 2025. Further details on our approach to offsetting can be found in our SECR Statement in our ARA. Credits are used to offset Scope 1 and 2 (market-based) emissions, as well as Scope 3 Category 6 business travel emissions.</t>
  </si>
  <si>
    <t>3. Prior to 2025 we reported carbon offsets included as part of our gas contract, but these did not count towards any carbon neutrality claim</t>
  </si>
  <si>
    <t>4. Renewable energy procurement has been taken into account from 2022 onwards for intensity metrics.</t>
  </si>
  <si>
    <t xml:space="preserve">5. The per full-time equivalent employee ('FTE') intensity methodology includes permanent colleagues as well as fixed term contractors. The FTE figure is a rolling average over the year. Intensity figures include Scope 1 and 2 sites in which FTEs are present. </t>
  </si>
  <si>
    <r>
      <t>6. Water consumption reported for first time for YE2025. Consumption (m</t>
    </r>
    <r>
      <rPr>
        <vertAlign val="superscript"/>
        <sz val="11"/>
        <color theme="1"/>
        <rFont val="Ubuntu"/>
        <family val="2"/>
      </rPr>
      <t>3</t>
    </r>
    <r>
      <rPr>
        <sz val="11"/>
        <color theme="1"/>
        <rFont val="Ubuntu"/>
        <family val="2"/>
      </rPr>
      <t>) measured on an absolute and intensity (m</t>
    </r>
    <r>
      <rPr>
        <vertAlign val="superscript"/>
        <sz val="11"/>
        <color theme="1"/>
        <rFont val="Ubuntu"/>
        <family val="2"/>
      </rPr>
      <t>3</t>
    </r>
    <r>
      <rPr>
        <sz val="11"/>
        <color theme="1"/>
        <rFont val="Ubuntu"/>
        <family val="2"/>
      </rPr>
      <t>/FTE) basis. Due to data quality and availability, water consumption currently reported at two Edinburgh (Glenogle Road and Standard Life House), Telford and Wythall sites only. Intensity only includes FTEs at these sites.</t>
    </r>
  </si>
  <si>
    <t>7. Standard Life in previous years has relied upon a hybrid methodology of the GHG Protocol Quantis Tool and a supplier specific environmentally extended input-output (EEIO) model derived from CDP data. In 2023, the Group as part of its data enhancement exercise, created a bespoke in-house EEIO for all of its supply chain emissions calculations. Where supplier specific carbon information was not available via the CDP engagement survey, we used an industrial sector average emission factor supplied by the UK Government. Using this methodology, we have indicatively modelled our supply chain emissions from 2022 to 2023.</t>
  </si>
  <si>
    <t>* Restated metric due to an incorrect formula applied to the data (see footnote 6 Business travel in Tab 1.1)</t>
  </si>
  <si>
    <r>
      <t>Social - Customer</t>
    </r>
    <r>
      <rPr>
        <sz val="16"/>
        <color rgb="FFFF0000"/>
        <rFont val="Ubuntu"/>
        <family val="2"/>
      </rPr>
      <t xml:space="preserve"> </t>
    </r>
    <r>
      <rPr>
        <sz val="16"/>
        <color theme="1"/>
        <rFont val="Ubuntu"/>
        <family val="2"/>
      </rPr>
      <t xml:space="preserve">&amp; Community </t>
    </r>
  </si>
  <si>
    <t>Customer</t>
  </si>
  <si>
    <t>Combined Group customer satisfaction score (telephony)</t>
  </si>
  <si>
    <t>Combined Group customer satisfaction score (digital)</t>
  </si>
  <si>
    <t>New in 2024</t>
  </si>
  <si>
    <t>Community</t>
  </si>
  <si>
    <r>
      <t>Colleague volunteering hours donated in local community</t>
    </r>
    <r>
      <rPr>
        <vertAlign val="superscript"/>
        <sz val="11"/>
        <rFont val="Ubuntu"/>
        <family val="2"/>
      </rPr>
      <t>1</t>
    </r>
  </si>
  <si>
    <t>6, 581</t>
  </si>
  <si>
    <r>
      <t>Total value of community contributions (excl management costs) (£)</t>
    </r>
    <r>
      <rPr>
        <vertAlign val="superscript"/>
        <sz val="11"/>
        <rFont val="Ubuntu"/>
        <family val="2"/>
      </rPr>
      <t>2,</t>
    </r>
    <r>
      <rPr>
        <vertAlign val="superscript"/>
        <sz val="11"/>
        <color theme="1"/>
        <rFont val="Ubuntu"/>
        <family val="2"/>
      </rPr>
      <t>3</t>
    </r>
  </si>
  <si>
    <t>1. Data covers all colleagues with the exception of those previously employed by Sun Life of Canada (SLOC).</t>
  </si>
  <si>
    <t>1. Previously reported as 'total donations from Phoenix Group* suppliers (£)', KPI name updated to reflect inclusion of donations from other non-colleague third parties.</t>
  </si>
  <si>
    <t xml:space="preserve">2. Previously reported 'Total Donations by Phoenix Group* (£)'. See 2023 ESG Data Appendix for figures </t>
  </si>
  <si>
    <t>3. This includes cash donations, employee volunteering time, in-kind products/services per the B4SI framework</t>
  </si>
  <si>
    <t>* Standard Life plc formerly known as Phoenix Group Holdings plc</t>
  </si>
  <si>
    <t>Social - Employee</t>
  </si>
  <si>
    <r>
      <t>Colleague engagement survey results</t>
    </r>
    <r>
      <rPr>
        <vertAlign val="superscript"/>
        <sz val="11"/>
        <color theme="0"/>
        <rFont val="Ubuntu"/>
        <family val="2"/>
      </rPr>
      <t>1</t>
    </r>
  </si>
  <si>
    <t>Colleague engagement employee net promoter score (eNPS)</t>
  </si>
  <si>
    <t>eNPS: "How likely is it you would recommend Standard Life* as a place to work?"</t>
  </si>
  <si>
    <t>eNPS: "Overall, how satisfied are you working at Standard Life*?"</t>
  </si>
  <si>
    <t xml:space="preserve">Staff turnover - voluntary </t>
  </si>
  <si>
    <t>Staff turnover - involuntary</t>
  </si>
  <si>
    <r>
      <t>11%</t>
    </r>
    <r>
      <rPr>
        <vertAlign val="superscript"/>
        <sz val="11"/>
        <color theme="1"/>
        <rFont val="Ubuntu"/>
        <family val="2"/>
      </rPr>
      <t>3</t>
    </r>
  </si>
  <si>
    <r>
      <t>6.9%</t>
    </r>
    <r>
      <rPr>
        <vertAlign val="superscript"/>
        <sz val="11"/>
        <color theme="1"/>
        <rFont val="Ubuntu"/>
        <family val="2"/>
      </rPr>
      <t>3</t>
    </r>
  </si>
  <si>
    <r>
      <t>4.9%</t>
    </r>
    <r>
      <rPr>
        <vertAlign val="superscript"/>
        <sz val="11"/>
        <color theme="1"/>
        <rFont val="Ubuntu"/>
        <family val="2"/>
      </rPr>
      <t>3</t>
    </r>
  </si>
  <si>
    <t>Staff turnover - total</t>
  </si>
  <si>
    <r>
      <t>16%</t>
    </r>
    <r>
      <rPr>
        <vertAlign val="superscript"/>
        <sz val="11"/>
        <color theme="1"/>
        <rFont val="Ubuntu"/>
        <family val="2"/>
      </rPr>
      <t>3</t>
    </r>
  </si>
  <si>
    <r>
      <t>12.1%</t>
    </r>
    <r>
      <rPr>
        <vertAlign val="superscript"/>
        <sz val="11"/>
        <color theme="1"/>
        <rFont val="Ubuntu"/>
        <family val="2"/>
      </rPr>
      <t>4</t>
    </r>
  </si>
  <si>
    <r>
      <t>13.6%</t>
    </r>
    <r>
      <rPr>
        <vertAlign val="superscript"/>
        <sz val="11"/>
        <color theme="1"/>
        <rFont val="Ubuntu"/>
        <family val="2"/>
      </rPr>
      <t>4</t>
    </r>
  </si>
  <si>
    <t xml:space="preserve">Days lost through sickness absence </t>
  </si>
  <si>
    <t xml:space="preserve">Average employee sickness absence rates per FTE (days) </t>
  </si>
  <si>
    <t>Number of reportable accidents under Reporting of Incidents, Disease and Dangerous Occurrence Regulations (‘RIDDOR’)</t>
  </si>
  <si>
    <t>Number of fatalities</t>
  </si>
  <si>
    <t>Percentage of employees represented by staff representation body</t>
  </si>
  <si>
    <t>Percentage of employees who have a formalised annual appraisal</t>
  </si>
  <si>
    <t xml:space="preserve">Number of employees that participate in Standard Life’s Sharesave scheme </t>
  </si>
  <si>
    <t xml:space="preserve">Number of employees that participate in Standard Life’s share incentive plan </t>
  </si>
  <si>
    <t xml:space="preserve">Number of employees </t>
  </si>
  <si>
    <t xml:space="preserve">Percentage of employees aged 16 to 18 years </t>
  </si>
  <si>
    <t xml:space="preserve">Percentage of employees aged 19 to 25 years </t>
  </si>
  <si>
    <t xml:space="preserve">Percentage of employees aged 26 to 35 years </t>
  </si>
  <si>
    <t xml:space="preserve">Percentage of employees aged 36 to 45 years </t>
  </si>
  <si>
    <t xml:space="preserve">Percentage of employees aged 46 to 55 years </t>
  </si>
  <si>
    <t xml:space="preserve">Percentage of employees aged 56 to 65 years </t>
  </si>
  <si>
    <t xml:space="preserve">Percentage of employees aged over 65 years </t>
  </si>
  <si>
    <t xml:space="preserve">Percentage of employees working on permanent contract terms </t>
  </si>
  <si>
    <t>Percentage of employees working on fixed term contracts</t>
  </si>
  <si>
    <t xml:space="preserve">Percentage of employees opting to work part-time </t>
  </si>
  <si>
    <t>Number of graduates accepted</t>
  </si>
  <si>
    <t>Percentage of accepted graduates that are women</t>
  </si>
  <si>
    <t>Number of apprentices accepted</t>
  </si>
  <si>
    <t>Percentage of accepted apprentices that are women</t>
  </si>
  <si>
    <t>Total number of new employee hires</t>
  </si>
  <si>
    <t>Percentage of open positions filled by internal candidates</t>
  </si>
  <si>
    <t>Number of employees by country</t>
  </si>
  <si>
    <t>UK</t>
  </si>
  <si>
    <t>Ireland</t>
  </si>
  <si>
    <t xml:space="preserve">Germany </t>
  </si>
  <si>
    <t>Austria</t>
  </si>
  <si>
    <t>Bermuda</t>
  </si>
  <si>
    <r>
      <t>n/a</t>
    </r>
    <r>
      <rPr>
        <vertAlign val="superscript"/>
        <sz val="11"/>
        <color theme="1"/>
        <rFont val="Ubuntu"/>
        <family val="2"/>
      </rPr>
      <t>5</t>
    </r>
  </si>
  <si>
    <t>1. All colleague engagement survey results are measured by employee net promoter score, which is calculated by subtracting the percentage of detractors (employees scoring 0-6) from the percentage of promoters (employees scoring 9-10).</t>
  </si>
  <si>
    <t>2.This excludes the TUPE transfer of 1,082 persons across the year, including this movement would result in total staff turnover of 28.3%.</t>
  </si>
  <si>
    <t>3.This excludes the TUPE transfer of 1,082 persons across the year, including this movement would result in total staff turnover of 33.4%.</t>
  </si>
  <si>
    <t>4. Figure no longer applicable due to the closure of Phoenix Re</t>
  </si>
  <si>
    <t>* Previously reported eNPS in reference to former plc name as Phoenix Group</t>
  </si>
  <si>
    <t>Social - Diversity, Equity and Inclusion</t>
  </si>
  <si>
    <t>Ethnicity</t>
  </si>
  <si>
    <r>
      <t>Percentage of Board of Directors that re of Black, Asian or Minority Ethnic background</t>
    </r>
    <r>
      <rPr>
        <vertAlign val="superscript"/>
        <sz val="11"/>
        <color theme="1"/>
        <rFont val="Ubuntu"/>
        <family val="2"/>
      </rPr>
      <t>1</t>
    </r>
  </si>
  <si>
    <r>
      <t>17%</t>
    </r>
    <r>
      <rPr>
        <vertAlign val="superscript"/>
        <sz val="11"/>
        <rFont val="Ubuntu"/>
        <family val="2"/>
      </rPr>
      <t>2</t>
    </r>
  </si>
  <si>
    <r>
      <t>Percentage of Executive Committee that are of Black, Asian or Minority Ethnic background</t>
    </r>
    <r>
      <rPr>
        <vertAlign val="superscript"/>
        <sz val="11"/>
        <color theme="1"/>
        <rFont val="Ubuntu"/>
        <family val="2"/>
      </rPr>
      <t>1</t>
    </r>
  </si>
  <si>
    <r>
      <t>9%</t>
    </r>
    <r>
      <rPr>
        <vertAlign val="superscript"/>
        <sz val="11"/>
        <rFont val="Ubuntu"/>
        <family val="2"/>
      </rPr>
      <t>3</t>
    </r>
  </si>
  <si>
    <r>
      <t xml:space="preserve">Percentage of </t>
    </r>
    <r>
      <rPr>
        <sz val="11"/>
        <rFont val="Ubuntu"/>
        <family val="2"/>
      </rPr>
      <t xml:space="preserve">Senior Leadership </t>
    </r>
    <r>
      <rPr>
        <sz val="11"/>
        <color theme="1"/>
        <rFont val="Ubuntu"/>
        <family val="2"/>
      </rPr>
      <t>that are of Black, Asian or Minority Ethnic background</t>
    </r>
    <r>
      <rPr>
        <vertAlign val="superscript"/>
        <sz val="11"/>
        <color theme="1"/>
        <rFont val="Ubuntu"/>
        <family val="2"/>
      </rPr>
      <t>1</t>
    </r>
  </si>
  <si>
    <r>
      <t>Percentage of Senior Leadership that are of Black background</t>
    </r>
    <r>
      <rPr>
        <vertAlign val="superscript"/>
        <sz val="11"/>
        <color theme="1"/>
        <rFont val="Ubuntu"/>
        <family val="2"/>
      </rPr>
      <t>1</t>
    </r>
  </si>
  <si>
    <t xml:space="preserve">Percentage of Group employees that are of Black, Asian or Minority Ethnic background </t>
  </si>
  <si>
    <t xml:space="preserve">Monthly Group Black, Asian or Minority Ethnic pay gap </t>
  </si>
  <si>
    <t>Gender</t>
  </si>
  <si>
    <r>
      <t>Percentage of Board of Directors that are women</t>
    </r>
    <r>
      <rPr>
        <vertAlign val="superscript"/>
        <sz val="11"/>
        <color theme="1"/>
        <rFont val="Ubuntu"/>
        <family val="2"/>
      </rPr>
      <t>1</t>
    </r>
  </si>
  <si>
    <r>
      <t>Percentage of Executive Committee that are women</t>
    </r>
    <r>
      <rPr>
        <vertAlign val="superscript"/>
        <sz val="11"/>
        <color theme="1"/>
        <rFont val="Ubuntu"/>
        <family val="2"/>
      </rPr>
      <t>1</t>
    </r>
  </si>
  <si>
    <r>
      <t>Percentage of Senior Leadership that are women</t>
    </r>
    <r>
      <rPr>
        <vertAlign val="superscript"/>
        <sz val="11"/>
        <color theme="1"/>
        <rFont val="Ubuntu"/>
        <family val="2"/>
      </rPr>
      <t>1</t>
    </r>
  </si>
  <si>
    <t>Percentage of employees that are women</t>
  </si>
  <si>
    <t>Number of women in top 100 paying roles</t>
  </si>
  <si>
    <r>
      <t>Percentage of green/amber successors that are women</t>
    </r>
    <r>
      <rPr>
        <vertAlign val="superscript"/>
        <sz val="11"/>
        <color theme="1"/>
        <rFont val="Ubuntu"/>
        <family val="2"/>
      </rPr>
      <t>4</t>
    </r>
  </si>
  <si>
    <t>Monthly Group gender pay gap</t>
  </si>
  <si>
    <t>Share of women in all management positions, including junior, middle and top management (as % of total management positions)</t>
  </si>
  <si>
    <t>Share of women in management positions in revenue-generating functions (e.g. sales) as % of all such managers (i.e. excluding support functions such as HR, IT, Legal, etc.)</t>
  </si>
  <si>
    <t>Share of women in STEM-related positions (as % of total STEM positions)</t>
  </si>
  <si>
    <t>1. Further breakdown of leadership split refer to tab 4.2. For more detail on calculation methodology, see Assured Data Methodologies 2025.</t>
  </si>
  <si>
    <t>2. Restated to include Executive Committee as at 31 December</t>
  </si>
  <si>
    <t>3. This metric measures the percentage of successors classified as either ready now successors (green) or those 1-2 years away (amber) for Executive Committee roles that are women.</t>
  </si>
  <si>
    <t>2025 Pay Gap Reporting</t>
  </si>
  <si>
    <t xml:space="preserve">Standard Life plc formerly known as Phoenix Group Holdings plc </t>
  </si>
  <si>
    <t>PGMS</t>
  </si>
  <si>
    <t>ReAssure</t>
  </si>
  <si>
    <t>Phoenix Group</t>
  </si>
  <si>
    <t>Change</t>
  </si>
  <si>
    <t>Median Pay Gap</t>
  </si>
  <si>
    <t>Mean Pay Gap</t>
  </si>
  <si>
    <t>Median Bonus Gap</t>
  </si>
  <si>
    <t>Mean Bonus Gap</t>
  </si>
  <si>
    <r>
      <t xml:space="preserve">• </t>
    </r>
    <r>
      <rPr>
        <sz val="11"/>
        <color rgb="FF2E2D2C"/>
        <rFont val="Ubuntu"/>
        <family val="2"/>
      </rPr>
      <t xml:space="preserve">Our 2025 gender pay gap results show continued progress, with both the Group level median and mean gender pay gaps reducing again this year. </t>
    </r>
  </si>
  <si>
    <r>
      <t xml:space="preserve">• </t>
    </r>
    <r>
      <rPr>
        <sz val="11"/>
        <color rgb="FF2E2D2C"/>
        <rFont val="Ubuntu"/>
        <family val="2"/>
      </rPr>
      <t>These reductions demonstrate continued progress toward greater gender pay equity and reflect the impact of our long‑term focus on representation, progression and inclusive career pathways.</t>
    </r>
  </si>
  <si>
    <r>
      <t xml:space="preserve">• </t>
    </r>
    <r>
      <rPr>
        <sz val="11"/>
        <color rgb="FF2E2D2C"/>
        <rFont val="Ubuntu"/>
        <family val="2"/>
      </rPr>
      <t>The main driver of our gap remains uneven senior representation: of the top 10 highest‑paid colleagues, only two are women, which significantly affects the mean pay gap. Working patterns also contribute, as 18% of women work part‑time compared with 3% of men, resulting in lower pro‑rated bonus payments for female colleagues, alongside higher bonus values at senior levels.</t>
    </r>
  </si>
  <si>
    <r>
      <t xml:space="preserve">• </t>
    </r>
    <r>
      <rPr>
        <sz val="11"/>
        <color rgb="FF2E2D2C"/>
        <rFont val="Ubuntu"/>
        <family val="2"/>
      </rPr>
      <t>Representation across the Phoenix Group’s pay quartiles remains broadly stable year on year. Women represent 36.9% of the upper quartile and hold a stronger presence in the lower and lower‑middle quartiles. Bonus eligibility remains high and equitable, with 95.9% of women and 94.4% of men receiving a bonus.</t>
    </r>
  </si>
  <si>
    <r>
      <t xml:space="preserve">• </t>
    </r>
    <r>
      <rPr>
        <sz val="11"/>
        <color rgb="FF2E2D2C"/>
        <rFont val="Ubuntu"/>
        <family val="2"/>
      </rPr>
      <t>Overall, we are seeing positive movement across key measures, supported by a strengthening pipeline of women progressing through the organisation.</t>
    </r>
  </si>
  <si>
    <t>Our Gender Representation by Quartile</t>
  </si>
  <si>
    <t>2025 Statutory Gender Pay Gap</t>
  </si>
  <si>
    <t>Female</t>
  </si>
  <si>
    <t>Male</t>
  </si>
  <si>
    <t>Q1 (Lower)</t>
  </si>
  <si>
    <t>Q2 (Lower Middle)</t>
  </si>
  <si>
    <t>Q3 (Upper Middle)</t>
  </si>
  <si>
    <t xml:space="preserve">Q4 (Upper)  </t>
  </si>
  <si>
    <t>Quartiles</t>
  </si>
  <si>
    <t>Upper</t>
  </si>
  <si>
    <t>Upper Middle</t>
  </si>
  <si>
    <t>Lower Middle</t>
  </si>
  <si>
    <t>Lower</t>
  </si>
  <si>
    <t>% Received a Bonus</t>
  </si>
  <si>
    <t>Ethnicity Pay Gap Overall – Phoenix Group</t>
  </si>
  <si>
    <t>Variance</t>
  </si>
  <si>
    <t>Not Stated/Prefer Not to Answer</t>
  </si>
  <si>
    <t>Other Ethnic Groups</t>
  </si>
  <si>
    <t>White or White British</t>
  </si>
  <si>
    <t>Proportion of total UK workforce who are from Black, Asian or Ethnic Minority background</t>
  </si>
  <si>
    <t>Proportion of total UK workforce who have disclosed their Ethnicity</t>
  </si>
  <si>
    <t>Ethnicity Pay Gap Breakdown by Ethnic Group – Phoenix Group</t>
  </si>
  <si>
    <t>Black, Asian and Mixed/Multiple Ethnicities (combined)</t>
  </si>
  <si>
    <t>Asian</t>
  </si>
  <si>
    <t>Black</t>
  </si>
  <si>
    <t>Mixed/Multiple Ethnicities</t>
  </si>
  <si>
    <t>Ethnicity Pay Gap 2025 Summary</t>
  </si>
  <si>
    <r>
      <t xml:space="preserve">• </t>
    </r>
    <r>
      <rPr>
        <sz val="11"/>
        <color rgb="FF2E2D2C"/>
        <rFont val="Ubuntu"/>
        <family val="2"/>
      </rPr>
      <t xml:space="preserve">Our 2025 ethnicity pay gap results reflect a more complete and reliable diversity dataset, with disclosure increasing from 43.8% to 63.2%. This improved transparency strengthens the accuracy of our reporting and provides a more meaningful baseline for future comparisons. </t>
    </r>
  </si>
  <si>
    <r>
      <t xml:space="preserve">• </t>
    </r>
    <r>
      <rPr>
        <sz val="11"/>
        <color rgb="FF2E2D2C"/>
        <rFont val="Ubuntu"/>
        <family val="2"/>
      </rPr>
      <t>Our median ethnicity pay gap has moved from – 5.8% to –7.9%, while the mean has moved to 0.5%, reflecting changes in workforce representation across roles and levels.</t>
    </r>
  </si>
  <si>
    <r>
      <t xml:space="preserve">• </t>
    </r>
    <r>
      <rPr>
        <sz val="11"/>
        <color rgb="FF2E2D2C"/>
        <rFont val="Ubuntu"/>
        <family val="2"/>
      </rPr>
      <t xml:space="preserve">Differences between ethnic groups are visible within the data. Black colleagues have seen the largest improvement, with the median pay gap reducing from 19.8% to 7.0%. Asian colleagues continue to show a negative median gap (–11.0%) but a rise in the mean, indicating shifts in distribution across grades. </t>
    </r>
  </si>
  <si>
    <r>
      <t xml:space="preserve">• </t>
    </r>
    <r>
      <rPr>
        <sz val="11"/>
        <color rgb="FF2E2D2C"/>
        <rFont val="Ubuntu"/>
        <family val="2"/>
      </rPr>
      <t>Mixed/Multiple ethnicity colleagues show a small increase in the median pay gap but improvements in the mean. These variations highlight the importance of looking at individual ethnic groups as well as the combined view to understand the specific drivers affecting different groups.</t>
    </r>
  </si>
  <si>
    <r>
      <t xml:space="preserve">• </t>
    </r>
    <r>
      <rPr>
        <sz val="11"/>
        <color rgb="FF2E2D2C"/>
        <rFont val="Ubuntu"/>
        <family val="2"/>
      </rPr>
      <t>Bonus eligibility remains high and broadly consistent across groups, ensuring that most colleagues continue to participate in variable pay, although differences in bonus values drive some of the movements seen in the bonus gaps this year.</t>
    </r>
  </si>
  <si>
    <r>
      <t xml:space="preserve">• </t>
    </r>
    <r>
      <rPr>
        <sz val="11"/>
        <color rgb="FF2E2D2C"/>
        <rFont val="Ubuntu"/>
        <family val="2"/>
      </rPr>
      <t>The increase in disclosure means this year’s calculations are based on a much larger and more representative population, leading to notable movements compared with last year. While this makes direct year‑on‑year comparisons challenging, it provides a stronger foundation for tracking long‑term progress in representation, progression and pay outcomes across all ethnic groups.</t>
    </r>
  </si>
  <si>
    <t xml:space="preserve">Percentage of invoices paid within 60 days   </t>
  </si>
  <si>
    <r>
      <t>Political donations</t>
    </r>
    <r>
      <rPr>
        <vertAlign val="superscript"/>
        <sz val="11"/>
        <color theme="1"/>
        <rFont val="Ubuntu"/>
        <family val="2"/>
      </rPr>
      <t>1</t>
    </r>
    <r>
      <rPr>
        <sz val="11"/>
        <color theme="1"/>
        <rFont val="Ubuntu"/>
        <family val="2"/>
      </rPr>
      <t xml:space="preserve"> (£)</t>
    </r>
  </si>
  <si>
    <r>
      <t>Tax reporting on a tax jurisdiction basis (£)</t>
    </r>
    <r>
      <rPr>
        <vertAlign val="superscript"/>
        <sz val="11"/>
        <color theme="1"/>
        <rFont val="Ubuntu"/>
        <family val="2"/>
      </rPr>
      <t>2</t>
    </r>
    <r>
      <rPr>
        <sz val="11"/>
        <color theme="1"/>
        <rFont val="Ubuntu"/>
        <family val="2"/>
      </rPr>
      <t>:</t>
    </r>
  </si>
  <si>
    <t>Global tax contribution</t>
  </si>
  <si>
    <r>
      <t>n/a</t>
    </r>
    <r>
      <rPr>
        <vertAlign val="superscript"/>
        <sz val="11"/>
        <color rgb="FF000000"/>
        <rFont val="Ubuntu"/>
        <family val="2"/>
      </rPr>
      <t>2</t>
    </r>
  </si>
  <si>
    <t>1, 867m</t>
  </si>
  <si>
    <t>1, 702m</t>
  </si>
  <si>
    <t>1, 775m</t>
  </si>
  <si>
    <t>1, 605m</t>
  </si>
  <si>
    <t>72.0m</t>
  </si>
  <si>
    <t>70.6m</t>
  </si>
  <si>
    <t>Germany</t>
  </si>
  <si>
    <t>19.7m</t>
  </si>
  <si>
    <t>26.8m</t>
  </si>
  <si>
    <t>&lt;1m</t>
  </si>
  <si>
    <t>new in 2024</t>
  </si>
  <si>
    <r>
      <t>Number of material data protection breaches</t>
    </r>
    <r>
      <rPr>
        <vertAlign val="superscript"/>
        <sz val="11"/>
        <color theme="1"/>
        <rFont val="Ubuntu"/>
        <family val="2"/>
      </rPr>
      <t>3</t>
    </r>
  </si>
  <si>
    <r>
      <t>Number of bribery breaches against Financial Crime Policy</t>
    </r>
    <r>
      <rPr>
        <vertAlign val="superscript"/>
        <sz val="11"/>
        <color theme="1"/>
        <rFont val="Ubuntu"/>
        <family val="2"/>
      </rPr>
      <t>4</t>
    </r>
  </si>
  <si>
    <t>Percentage completion of code of conduct training and attestation</t>
  </si>
  <si>
    <r>
      <t>Number of Speak Up reports</t>
    </r>
    <r>
      <rPr>
        <vertAlign val="superscript"/>
        <sz val="11"/>
        <color theme="1"/>
        <rFont val="Ubuntu"/>
        <family val="2"/>
      </rPr>
      <t>5</t>
    </r>
  </si>
  <si>
    <t>1. We are a politically neutral organisation and did not make any political donations or incur any political expenditure (within the ordinary meaning of those words) in 2025. We regularly engage with regulators and policymakers (including those associated with political parties and governments) and we have provided information on areas of expenditure incurred as a result of this engagement in our Annual Report and Accounts.</t>
  </si>
  <si>
    <t>2. We disclose tax contribution at a one-year lag.</t>
  </si>
  <si>
    <t>3. We define material data protection breaches as incidents that have resulted in action from the relevant Data Protection regulator, previously reported as ' 'number of IT security/data breaches'.</t>
  </si>
  <si>
    <t>4. Previously reported as 'number of bribery and corruption breaches'.</t>
  </si>
  <si>
    <t>5. Of the 30 Speak Up reports received during the reporting period, 20 met the threshold for a Speak Up disclosure and were investigated in accordance with our Speak Up processes. The remaining reports related to people policy or local management matters and were progressed through HR or the relevant business channels. There has been a noticeable increase in both the volume and complexity of concerns raised reflecting greater colleague awareness of, and confidence in, our Speak Up arrangements. Employee survey scores continue to indicate that colleagues generally felt Standard Life is a psychologically safe environment where they can speak up freely and that there is a strong belief that serious misconduct would be dealt with appropriately.</t>
  </si>
  <si>
    <t xml:space="preserve">SASB - Insurance </t>
  </si>
  <si>
    <t>Topic</t>
  </si>
  <si>
    <t>Accounting Metric</t>
  </si>
  <si>
    <t>Code</t>
  </si>
  <si>
    <t>Insurance</t>
  </si>
  <si>
    <t>Transparent information and fair advice for customers</t>
  </si>
  <si>
    <t>Total amount of monetary losses as a result of legal proceedings associated with marketing and communication of insurance product related information to new and returning customers</t>
  </si>
  <si>
    <t>FN-IN-270a.1</t>
  </si>
  <si>
    <t>Complaints-to-claims ratio</t>
  </si>
  <si>
    <t>FN-IN-270a.2</t>
  </si>
  <si>
    <t>This metric is not a regulatory or statutory requirement, and the Group does not currently report on it. Complaints data is available on our customer support webpage (https://www.thephoenixgroup.com/customer-support/)</t>
  </si>
  <si>
    <t>Customer retention rate</t>
  </si>
  <si>
    <t>FN-IN-270a.3</t>
  </si>
  <si>
    <r>
      <t>We are disclosing retention by business unit, using policy count as a proxy for customers1:
Europe - 96%
Pensions &amp; Savings: 94.4%</t>
    </r>
    <r>
      <rPr>
        <vertAlign val="superscript"/>
        <sz val="11"/>
        <rFont val="Ubuntu"/>
        <family val="2"/>
      </rPr>
      <t>2</t>
    </r>
    <r>
      <rPr>
        <sz val="11"/>
        <rFont val="Ubuntu"/>
        <family val="2"/>
      </rPr>
      <t xml:space="preserve">
Retirement Solutions &amp; Asset Management: n/a</t>
    </r>
    <r>
      <rPr>
        <vertAlign val="superscript"/>
        <sz val="11"/>
        <rFont val="Ubuntu"/>
        <family val="2"/>
      </rPr>
      <t>3</t>
    </r>
    <r>
      <rPr>
        <sz val="11"/>
        <rFont val="Ubuntu"/>
        <family val="2"/>
      </rPr>
      <t xml:space="preserve">
SunLife: 96.3%</t>
    </r>
    <r>
      <rPr>
        <vertAlign val="superscript"/>
        <sz val="11"/>
        <rFont val="Ubuntu"/>
        <family val="2"/>
      </rPr>
      <t>4</t>
    </r>
  </si>
  <si>
    <t>Description of approach to informing customers about products</t>
  </si>
  <si>
    <t>FN-IN-270a.4</t>
  </si>
  <si>
    <t>Standard Life is committed to giving its customers the information required to be fully informed about the products they hold with the group, allowing them to make good decisions regarding their financial future. This applies to  customers at the point of purchase and existing customers throughout their financial journey with the company. Documents are reviewed on a regular basis to ensure they meet all required legislation and contain the information required to keep customers fully informed on the costs, benefits and values associated with their product. Any guarantees or restrictions that apply are clearly pointed out to customers.
Phoenix continues to move towards conducting more business through its online capability. Significant investment is being made to further enhance this offering which we believe will drive our long term sustainability goals and lead to better customer engagement. 
Documents at the point of claim are designed to support customers at a time when they may be vulnerable and we signpost that help is always available to any customers who require it.</t>
  </si>
  <si>
    <t>Incorporation of environmental, social and governance factors in investment management</t>
  </si>
  <si>
    <t>Description of approach to incorporation of environmental, social, and governance (ESG) factors in investment management processes and strategies</t>
  </si>
  <si>
    <t>FN-IN-410a.2</t>
  </si>
  <si>
    <t>Refer to Our Approach to ESG integration (https://www.thephoenixgroup.com/media/kv3ftjvq/our-approach-to-esg-integration.pdf)</t>
  </si>
  <si>
    <t xml:space="preserve">Policies designed to incentivise responsible behaviour </t>
  </si>
  <si>
    <t>Discussion of products or product features that incentivise health, safety or environmentally responsible actions or behaviours</t>
  </si>
  <si>
    <t>FN-IN-410b.2</t>
  </si>
  <si>
    <r>
      <t>Standard Life do not incentivise health or safety through our products, policies or propositions</t>
    </r>
    <r>
      <rPr>
        <vertAlign val="superscript"/>
        <sz val="11"/>
        <rFont val="Ubuntu"/>
        <family val="2"/>
      </rPr>
      <t>5</t>
    </r>
    <r>
      <rPr>
        <sz val="11"/>
        <rFont val="Ubuntu"/>
        <family val="2"/>
      </rPr>
      <t xml:space="preserve">.
We do take environmental actions through our Sustainable Multi Asset Universal Strategic Lifestyle Profile.
Sustainable Multi Asset Regional Equities and corporate bonds have a target to reach Net Zero by 2050 with 7% reductions target per year from a baseline of 2019. This is on a scope 1 and 2 EVIC Economic Intensity basis (tCO2e/$M) For more information on our Sustainable Multi-Asset Universal Strategic Lifestyle Profile, see: https://library.standardlife.co.uk/invsum_1esg.pdf </t>
    </r>
  </si>
  <si>
    <t>Financed emissions</t>
  </si>
  <si>
    <t>Absolute gross financed emissions, disaggregated by (1) Scope 1, (2) Scope 2 and (3)  Scope 3</t>
  </si>
  <si>
    <t>FN-IN-410c.1</t>
  </si>
  <si>
    <r>
      <t>We disclose the following metrics within our ESG data appendix (ref</t>
    </r>
    <r>
      <rPr>
        <sz val="11"/>
        <rFont val="Ubuntu"/>
        <family val="2"/>
      </rPr>
      <t>er tab 1.2 Env. - Investment):</t>
    </r>
    <r>
      <rPr>
        <sz val="11"/>
        <color theme="1"/>
        <rFont val="Ubuntu"/>
        <family val="2"/>
      </rPr>
      <t xml:space="preserve">
-Absolute gross financed emissions - total scope 1 and 2
-Absolute gross financed emissions - total scope 3</t>
    </r>
  </si>
  <si>
    <t>Gross exposure for each industry by asset class</t>
  </si>
  <si>
    <t>FN-IN-410c.2</t>
  </si>
  <si>
    <r>
      <t>We disclose the following metrics within our ESG data appendix (refer</t>
    </r>
    <r>
      <rPr>
        <sz val="11"/>
        <rFont val="Ubuntu"/>
        <family val="2"/>
      </rPr>
      <t xml:space="preserve"> tab 1.2 Env. - Investment):</t>
    </r>
    <r>
      <rPr>
        <sz val="11"/>
        <color theme="1"/>
        <rFont val="Ubuntu"/>
        <family val="2"/>
      </rPr>
      <t xml:space="preserve">
-Percentage exposure to high transition risk sectors within listed asset portfolio (listed credit and listed equity) 
-Percentage of listed asset portfolio emissions attributable to investee companies in high transition risk sectors</t>
    </r>
  </si>
  <si>
    <t xml:space="preserve">Percentage of gross exposure included in the financed emissions calculation </t>
  </si>
  <si>
    <t>FN-IN-410c.3</t>
  </si>
  <si>
    <r>
      <t xml:space="preserve">We disclose the % of Assets under Administration ('AUA') captured in our absolute gross financed emissions within our </t>
    </r>
    <r>
      <rPr>
        <sz val="11"/>
        <rFont val="Ubuntu"/>
        <family val="2"/>
      </rPr>
      <t>Annual Report.</t>
    </r>
    <r>
      <rPr>
        <sz val="11"/>
        <color rgb="FF000000"/>
        <rFont val="Ubuntu"/>
        <family val="2"/>
      </rPr>
      <t xml:space="preserve"> </t>
    </r>
  </si>
  <si>
    <t>Description of the methodology used to calculate financed emissions</t>
  </si>
  <si>
    <t>FN-IN-410c.4</t>
  </si>
  <si>
    <t>Refer to our Assured ESG Data Methodologies and Independent Practitioner’s Limited Assurance Report  for a description of our financed emissions methodology.</t>
  </si>
  <si>
    <t>Physical risk exposure</t>
  </si>
  <si>
    <t>Description of approach to incorporation of environmental risks into (1) the underwriting process for individual contracts and (2) the management of firm-level risks and capital adequacy</t>
  </si>
  <si>
    <t>FN-IN-450a.3</t>
  </si>
  <si>
    <t>Refer to our TCFD disclosures in our Annual Report  and Accounts.</t>
  </si>
  <si>
    <t>Systemic risk management</t>
  </si>
  <si>
    <t>Exposure to derivative instruments by category: (1) total potential exposure to noncentrally cleared derivatives, (2) total fair value of acceptable collateral posted with the Central Clearinghouse, and (3) total potential exposure to centrally cleared derivatives</t>
  </si>
  <si>
    <t>FN-IN-550a.1</t>
  </si>
  <si>
    <t>Total fair value of securities lending collateral assets</t>
  </si>
  <si>
    <t>FN-IN-550a.2</t>
  </si>
  <si>
    <t>Description of approach to managing capital and liquidity-related risks associated with systemic non-insurance activities</t>
  </si>
  <si>
    <t>FN-IN-550a.3</t>
  </si>
  <si>
    <t>Activity metrics</t>
  </si>
  <si>
    <t>Number of policies in force, by segment: (1) property and casualty, (2) life, (3) assumed reinsurance</t>
  </si>
  <si>
    <t>FN-IN-000.A</t>
  </si>
  <si>
    <t>Pensions &amp; Savings: 6.3m
Retirement Solutions: 1.7m
Europe: 0.5m
SunLife, Protection &amp; Other: 2.1m
With Profits: 1m
Grand Total: 12m</t>
  </si>
  <si>
    <t>NOTES</t>
  </si>
  <si>
    <t>SASB - Asset Management &amp; Custody</t>
  </si>
  <si>
    <t>Asset Management &amp; Custody</t>
  </si>
  <si>
    <t>1) Number and (2) percentage of covered employees with a record of investment-related investigations, consumer-initiated complaints, private civil litigations, or other regulatory proceedings</t>
  </si>
  <si>
    <t>FN-AC-270a.1</t>
  </si>
  <si>
    <t>Total amount of monetary losses as a result of legal proceedings associated with marketing and communication of financial product related information to new and returning customers</t>
  </si>
  <si>
    <t>FN-AC-270a.2</t>
  </si>
  <si>
    <t>Description of approach to informing customers about products and services</t>
  </si>
  <si>
    <t>FN-AC-270a.3</t>
  </si>
  <si>
    <t>Refer to tab 4.1  FN-IN-270a.4</t>
  </si>
  <si>
    <t>Employee diversity and inclusion</t>
  </si>
  <si>
    <t>Percentage of gender and racial/ethic group representation for (1) executive management, (2) non-executive management, (3) professionals, and (4) all other employees</t>
  </si>
  <si>
    <t>FN-AC-330a.1</t>
  </si>
  <si>
    <t>Incorporation of environmental, social and governance factors in investment management &amp; advisory</t>
  </si>
  <si>
    <t>Amount of assets under management, by asset class, that employ (1) integration of environmental, social and governance (ESG) issues, (2) sustainability theme investing, and (3) screening</t>
  </si>
  <si>
    <t>FN-AC-410a.1</t>
  </si>
  <si>
    <r>
      <t>(1) We consider ESG issues across our whole portfolio where we exercise influence and control
(2) 67% of illiquid asset originations in the shareholder portfolio in 2025 were sustainable or transition assets (https://www.thephoenixgroup.com/media/jddhno5b/sustainable-finance-classification-framework-for-private-markets.pdf)
(3)</t>
    </r>
    <r>
      <rPr>
        <sz val="11"/>
        <rFont val="Ubuntu"/>
        <family val="2"/>
      </rPr>
      <t>We apply our Group exclusion policy to all assets over which we have control or significant influence, subject to implementation with our asset management partners. For passive mandates, we are rolling out our Climate Aligned benchmarks, developed in collaboration with FTSE Russell, that incorporate the exclusion policy in the index construction. Additionally, our SDR labelled funds use the Group exclusion policy as a baseline, complemented by both tighter thresholds for fossil fuel activities and additional screens as appropriate</t>
    </r>
    <r>
      <rPr>
        <sz val="11"/>
        <color theme="1"/>
        <rFont val="Ubuntu"/>
        <family val="2"/>
      </rPr>
      <t>.</t>
    </r>
  </si>
  <si>
    <t>Description of approach to incorporation of environmental, social, and governance (ESG) factors in investment and/or wealth management processes and strategies</t>
  </si>
  <si>
    <t>FN-AC-410a.2</t>
  </si>
  <si>
    <t xml:space="preserve">Our integration and stewardship approaches are core components of our sustainability strategy and investment principles and are key enablers to fulfil our vision in the best interests of our customers, shareholders and stakeholders.
In 2025, we confirmed the key ESG priorities for stewardship and portfolio monitoring by taking into consideration our customers’ views, insights from our updated materiality assessments, potential impacts on our portfolios across regions and sectors, availability of data and the existence of collaborative initiatives to join. As a result, we kept our focus on addressing the risks and opportunities on climate change, nature, human rights and controversies linked to the breach of the United Nations Global Compact (‘UNGC’) Principles. 
For more detail on Standard Life's incorporation of ESG factors into investment (and stewardship) processes and strategies, see our  Stewardship Report (and our Approach to ESG Integration document). </t>
  </si>
  <si>
    <t>Description of proxy voting and investee engagement policies and procedures</t>
  </si>
  <si>
    <t>FN-AC-410a.3</t>
  </si>
  <si>
    <r>
      <t>Refer to the following documents on our reports and policies // sustainable investments page (</t>
    </r>
    <r>
      <rPr>
        <i/>
        <sz val="11"/>
        <rFont val="Ubuntu"/>
        <family val="2"/>
      </rPr>
      <t>https://www.standardlifeplc.com/sustainability/reports-policy-membership)</t>
    </r>
    <r>
      <rPr>
        <sz val="11"/>
        <rFont val="Ubuntu"/>
        <family val="2"/>
      </rPr>
      <t xml:space="preserve"> 
-	Stewardship Policy
-	Global Voting Principles
-	Our view on key sustainability themes *</t>
    </r>
  </si>
  <si>
    <t>FN-AC-410b.1</t>
  </si>
  <si>
    <t>For information regarding our financed emissions please refer to tab 1.2</t>
  </si>
  <si>
    <t>Total amount of assets under management ('AUM') included in the financed emissions disclosure</t>
  </si>
  <si>
    <t>FN-AC-410b.2</t>
  </si>
  <si>
    <t>£218 bn</t>
  </si>
  <si>
    <t>Percentage of total assets under management ('AUM') included in the financed emissions calculation</t>
  </si>
  <si>
    <t>FN-AC-410b.3</t>
  </si>
  <si>
    <t>FN-AC-410b.4</t>
  </si>
  <si>
    <t xml:space="preserve">See Assured ESG Data Methodologies and Independent Practitioner’s Limited Assurance Report for detailed description of methodologies used to calculate Phoenix's financed emissions. </t>
  </si>
  <si>
    <t>Business ethics</t>
  </si>
  <si>
    <t>Total amount of monetary losses as a result of legal proceedings associated with fraud, insider trading, anti-trust, anti-competitive behaviour, market manipulation, malpractice, or other related financial industry laws or regulations</t>
  </si>
  <si>
    <t>FN-AC-510a.1</t>
  </si>
  <si>
    <t>Description of whistle-blower policies and procedures</t>
  </si>
  <si>
    <t>FN-AC-510a.2</t>
  </si>
  <si>
    <t>Refer to Our Code of Conduct, pg. 41 (https://library.standardlife.co.uk/code-of-conduct.pdf)</t>
  </si>
  <si>
    <t>Total assets under management ('AUM')</t>
  </si>
  <si>
    <t>FN-AC-000.A</t>
  </si>
  <si>
    <t>* Document renamed, formerly "Our Expectations of Corporate Management"</t>
  </si>
  <si>
    <t>Basis of preparation</t>
  </si>
  <si>
    <t>Caution to references and materials</t>
  </si>
  <si>
    <t xml:space="preserve">Any graphics or case studies contained in the 2025 Sustainability Report are illustrative and are designed to be read in the context of the report; and
The 2025 Sustainability Report may contain references to websites or include some views or opinions of third parties outside of or unconnected to the Group. Readers should note that the Group are not endorsing or supporting such views or opinions by stating them in the 2024 Sustainability Report and are advised to do their own due diligence in regard to material on those websites and any third party views and opinions.  </t>
  </si>
  <si>
    <t>Note on materiality</t>
  </si>
  <si>
    <t>The reader should be aware that this report and the information contained within it, is prepared on the following basis: 
• The preparation of this report requires the application of a number of key judgements and also requires assumptions and best estimates to be made at a given point in time. There is a risk that the judgement exercised, or the estimates or assumptions used, may subsequently turn out to be incorrect. These judgements and resulting data presented in this report are not a substitute for judgements and analysis made independently by the reader; 
• The disclosures in the 2025 Sustainability Report use a greater number and level of judgements, assumptions and estimates, including with respect to the classification of sustainability and climate related activities, than the Group’s reporting of historical financial information. These judgements, assumptions and estimates are highly likely to change over time, and, when coupled with the longer time frames used in these disclosures, make any assessment of materiality inherently uncertain; 
•  In addition, the Group’s sustainability and climate risk analysis and net zero transition planning will continue to evolve and the data underlying the Group’s analysis and strategy remain subject to change over time. As a result, the Group expects that certain sustainability and climate related disclosures made in this report are likely to be amended, updated, recalculated or restated in the future; 
• The uncertainty of the current and future conditions of the global financial markets, global economic and political outlook can cause uncertainty when assessing climate related disclosures;</t>
  </si>
  <si>
    <t xml:space="preserve">• This report uses climate models, external climate data and other sources/methodologies, each of which are subject to ongoing refinement and modifications beyond our control; 
• The outputs of these models, external data and other sources/methodologies can be materially affected by the quality of the underlying data used. They may be subject to uncertainties affecting the accuracy of their outputs. There is a risk that the outputs may be misinterpreted or misused when dealing with developing themes, such as climate related disclosures and other environmental, social and governance data points, due to the lack of market standards, historical reference points and benchmark data, as well as the inability to rely on historical data as a strong indicator of future trajectories, in the case of climate change and its evolution; 
</t>
  </si>
  <si>
    <t>• In general, 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report;
• Some sustainability-related metrics in this report can be subject to a degree of external assurance which can have inherent limitations; and 
• As standards, frameworks and practices continue to evolve, it may mean subsequent reports do not allow a reader to compare performance metrics, data points or targets from one reporting period to another, on a direct like-by-like basis.</t>
  </si>
  <si>
    <t xml:space="preserve">Our public disclosures, including our Sustainability Report, include a range of topics that we believe are relevant to our businesses and that are of interest to investors and other stakeholders. For the purposes of complying with our annual and half-yearly disclosure obligations in the United Kingdom we apply materiality based on the applicable rules and regulations governing public reporting in the United Kingdom. However, in our Sustainability Report, we have adapted our approach to materiality based on both the subject matter and purpose of the disclosures. Our approach to these disclosures may sometimes have regard to broader understandings of materiality based on certain external frameworks and reporting guidelines that take into consideration a wider range of factors relevant to sustainability including the views of our key stakeholders. This report uses longer time frames to assess potential impacts than those time frames customarily used in certain of our other disclosures, including our annual and half yearly financial reports submitted to the London Stock Exchange (“LSE”). 
</t>
  </si>
  <si>
    <t>This approach to materiality means that this report, and many of our sustainability reporting disclosures, including with respect to climate related risks and opportunities includes certain information that we have not included in our LSE filings for which we use a different approach to materiality. Our approach to materiality in this report and other sustainability and climate related disclosure also means that statements made in this report and in our other sustainability and climate related disclosures use a greater number and level of assumptions and estimates than many of our LSE filings. These assumptions and estimates are subject to change over time, when coupled with the longer time frames used in these disclosures, make any assessment of materiality inherently uncertain. We expect that certain disclosures made in this report are likely to be amended, updated, recalculated, and restated in the future as the quality and completeness of our data and methodologies continue to improve.</t>
  </si>
  <si>
    <t>Total leverage - donations by colleagues, GAYE and third parties (£)</t>
  </si>
  <si>
    <t>Percentage representation of women:
(1) 44.4% - Executive
(2) 40.2% - Director and senior leader
(3) 48.1% - Specialist
(4) 55.8% - Associate
Percentage of Black, Asian or Minority Ethnic representation: 
(1) 0% - Executive
(2) 14.2% - Director and senior leader
(3) 15.8% - Specialist
(4) 16.7% - Associate</t>
  </si>
  <si>
    <t xml:space="preserve">Cautionary Statements </t>
  </si>
  <si>
    <t xml:space="preserve">Sustainability Report 2025 </t>
  </si>
  <si>
    <t xml:space="preserve">Stewardship Report  </t>
  </si>
  <si>
    <t xml:space="preserve">As part of our commitment to improving our carbon footprinting process, we show updated YE24 numbers to reflect an enhancement in listed asset data coverage that was delivered after publication of our Group Annual Report and Accounts 2024. The restatement only impacts YE24 numbers, not the 2019 baseline. The assured metrics impacted are: absolute emissions of the investment portfolio, increasing from 12.4MtCO2e to 13.4MtCO2e, driven by absolute emissions of listed equity increasing from 4.3MtCO2e to 4.7MtCO2e and listed credit increasing from 1.5MtCO2e to 2.0MtCO2e. Economic emissions intensity of the assets in scope of 2030 target increased from 72tCO2e/£m to 73tCO2e/£m, driven by listed equity and credit increasing from 51tCO2e/£ to 52tCO2e/£m (due to listed equity increasing from 47tCO2e/£m to 49tCO2e/£m). </t>
  </si>
  <si>
    <r>
      <t xml:space="preserve">2. Pensions &amp; Savings - </t>
    </r>
    <r>
      <rPr>
        <b/>
        <sz val="11"/>
        <color theme="1"/>
        <rFont val="Ubuntu"/>
        <family val="2"/>
      </rPr>
      <t>There are some data related constraints</t>
    </r>
    <r>
      <rPr>
        <sz val="11"/>
        <color theme="1"/>
        <rFont val="Ubuntu"/>
        <family val="2"/>
      </rPr>
      <t xml:space="preserve">, including limited ability to identify internal transfers within 'new business' and incomplete coverage across certain business units and outsource providers, which may affect how some movements are reflected. </t>
    </r>
    <r>
      <rPr>
        <b/>
        <sz val="11"/>
        <color theme="1"/>
        <rFont val="Ubuntu"/>
        <family val="2"/>
      </rPr>
      <t>The methodology is based on policy counts rather than customer counts</t>
    </r>
    <r>
      <rPr>
        <sz val="11"/>
        <color theme="1"/>
        <rFont val="Ubuntu"/>
        <family val="2"/>
      </rPr>
      <t xml:space="preserve">, which can introduce natural complexities where customers consolidate pots, hold multiple policies, or have policies that run down to low values. </t>
    </r>
    <r>
      <rPr>
        <b/>
        <sz val="11"/>
        <color theme="1"/>
        <rFont val="Ubuntu"/>
        <family val="2"/>
      </rPr>
      <t>Given these factors, the metric provides an indicative view rather than a full customer level measure of retention</t>
    </r>
    <r>
      <rPr>
        <sz val="11"/>
        <color theme="1"/>
        <rFont val="Ubuntu"/>
        <family val="2"/>
      </rPr>
      <t>, and should be interpreted with these methodological considerations in mind.</t>
    </r>
  </si>
  <si>
    <t>3. Retirement Solutions &amp; Asset Management - Within Retirement Solutions &amp; Asset Management, our end customer offering is focused in our annuities products of Retirement Solutions, where the majority of annuities are in payment and cannot be cancelled once taken. As customers on eligible products that allow cancellation or transfer make up less than 2% of our annuities book and mainly terminate their policy through death, we are reporting “n/a” as a negligible change in our customer retention rate.</t>
  </si>
  <si>
    <t>4. SunLife &amp; Protection - Across the business, we only actively sell protection products through the Sun Life brand. The other protection products across Phoenix Life, ReAssure and Standard Life have been closed to new business for several years and are not actively marketed.</t>
  </si>
  <si>
    <t>5. Standard Life considers its customers views and expectations in relation to responsible investing and ensure that we align to all relevant compliance needs in line with our fiduciary duty. We do not incentives our customers through our responsible investment approach. Standard life offers a wide range of investment options including responsible investments. Features can differ between products.</t>
  </si>
  <si>
    <t>1. Methodology Metric = (number of policies at end 2025 – new policies written in 2025)/(Number of policies end 2024 – deaths in 2025), where policy is used as a proxy for customer</t>
  </si>
  <si>
    <t>Forward-looking statements</t>
  </si>
  <si>
    <t xml:space="preserve">The 2025 Sustainability Report contains, and the Group may make other statements (verbal or otherwise) containing, forward-looking statements and other financial and/or statistical data about the Group’s current plans, goals and expectations relating to future financial conditions, performance, results, strategy and/or objectives. Statements containing the words: ‘believes’, ‘budget’, ‘forecast’, ‘intends’, ‘will’, ’may’, ‘should’, ‘expects’, ‘plans’, ‘aims’, ‘seeks’, ‘targets’, ‘predict’, ‘outlook’, ‘goal’, ’continues’, ‘projected’, and ‘anticipates’ or other words of similar meaning are forward-looking. Such forward-looking statements and other financial and/or statistical data involve risk and uncertainty because they relate to future events and circumstances that are beyond the Group’s control. Factors which could cause actual results to differ materially from those estimated by forward-looking statements include, but are not limited to: 
• changes in legislation and increasing oversight and regulation related to the climate, sustainability and human rights;
• industry and regulatory standards; 
• the development of standards and interpretations including evolving practices in  sustainability and climate reporting with regard to the interpretation and application of accounting, such as emissions accounting methodologies; 
•	 increasing investigations, litigation and enforcement proceedings in relation to the climate, sustainability and the environment;
• developments in available technology; 
• the timely implementation and integration of adequate government policies;
•	 the implementation of rules, regulations or other actions with an opposing stance to sustainability matters or policies;
• climate change and a transition to a low-carbon economy (including the risk that the Group may not achieve its targets); the limitation of climate and sustainability data and metrics, climate scenario analysis and the model that analyse them; 
•	lack of transparency and comparability of climate related forward-looking methodologies; 
• environmental, social and geopolitical risks; and 
• the Group’s ability with government and other stakeholders to manage and mitigate the impacts of climate change effectively. </t>
  </si>
  <si>
    <t>2.7m</t>
  </si>
  <si>
    <t> £ 365,080</t>
  </si>
  <si>
    <t>1.8m</t>
  </si>
  <si>
    <r>
      <t>Economic emissions intensity (EVIC) for all assets within our control and influence (tCO</t>
    </r>
    <r>
      <rPr>
        <vertAlign val="subscript"/>
        <sz val="11"/>
        <rFont val="Ubuntu"/>
        <family val="2"/>
      </rPr>
      <t>2</t>
    </r>
    <r>
      <rPr>
        <sz val="11"/>
        <rFont val="Ubuntu"/>
        <family val="2"/>
      </rPr>
      <t xml:space="preserve">e/£m invested) </t>
    </r>
  </si>
  <si>
    <t>4. Previously reported as 'percentage of illiquid asset originations in sustainable investments for the shareholder portfolio'. From 2025, our data includes UK-focused productive assets. For our criteria, please see our Assurance Statement and Data Methodologies document that accompanies our 2025 Sustainability Report and Annual Reports and Accounts.</t>
  </si>
  <si>
    <r>
      <t>Percentage of illiquid asset originations in sustainable, transition or UK productive investments for the shareholder portfolio</t>
    </r>
    <r>
      <rPr>
        <vertAlign val="superscript"/>
        <sz val="11"/>
        <color theme="1"/>
        <rFont val="Ubuntu"/>
        <family val="2"/>
      </rPr>
      <t>4</t>
    </r>
  </si>
  <si>
    <r>
      <rPr>
        <sz val="11"/>
        <rFont val="Ubuntu"/>
        <family val="2"/>
      </rPr>
      <t>1. Refer to the Streamlined Energy and Carbon Reporting ('SECR') statement within our Annual Report and Accounts 2025 on pages 72-74 for our operational Greenhouse gas ('GHG') emissions and energy consumption methodology and supporting disclosure</t>
    </r>
    <r>
      <rPr>
        <sz val="11"/>
        <color rgb="FFFF0000"/>
        <rFont val="Ubuntu"/>
        <family val="2"/>
      </rPr>
      <t>.</t>
    </r>
  </si>
  <si>
    <t xml:space="preserve">For disclosures on our Assets under Administration ('AUA'), refer to page 41 and pages 330 - 333 in our 2024 Annual Report and Accounts. </t>
  </si>
  <si>
    <t>Refer to Note E3 Derivatives and E4 Collateral arrangements, pages 236 - 238 of the 2025 Annual Report and Accounts</t>
  </si>
  <si>
    <t xml:space="preserve">Refer to Note E4 Collateral arrangements, pages 237 - 238 of the 2025 Annual Report and Accounts </t>
  </si>
  <si>
    <t>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Data Appendix. See tab 'Cautionary Statements' for further information.</t>
  </si>
  <si>
    <t>For disclosures on principal risks and mitigating actions, refer to pages 80-83 in the 2025 Annual Report and Accounts.</t>
  </si>
  <si>
    <t>2. Our data coverage metric represents the proportion of our investments that we have been able to successfully calculate financed emissions for. As at YE2025, of the 71% of our total AUA which we footprint, the total portfolio data coverage is 95% which is broadly unchanged from last year (post restatement, previously 2024 coverage was 89%).</t>
  </si>
  <si>
    <r>
      <t>As a result, the Group’s actual future financial condition, performance and results may differ materially from the plans, goals and expectations set out in the forward-looking statements and other financial and/or statistical data within the 2025 Sustainability Report. No representation is made that any of these statements will come to pass or that any future results will be achieved. As a result, you are cautioned not to place undue reliance on such forward-looking statements contained in this 2025 Sustainability Report. By their nature, forward-looking statements involve risk and uncertainty because they relate to future events and circumstances. 
The forward-looking statements speak only as at the date on which they are made. The Group undertakes no obligation to publicly update or revise any of the forward-looking statements or data contained within the 2025 Sustainability Report or any other forward-looking statements or data it may make or publish whether as a result of new information or for any other reason. This forward-looking statement in relation to sustainability and climate related disclosures should not be regarded as a complete and comprehensive statement and should be read together with the forward-looking statements and the risks identified in the Risk Management Report on pages</t>
    </r>
    <r>
      <rPr>
        <sz val="10"/>
        <rFont val="Ubuntu"/>
        <family val="2"/>
      </rPr>
      <t xml:space="preserve"> 63 - 64 and 78 - 83 </t>
    </r>
    <r>
      <rPr>
        <sz val="10"/>
        <color theme="1"/>
        <rFont val="Ubuntu"/>
        <family val="2"/>
      </rPr>
      <t>of the 2025 Annual Report  and Accounts respectively.</t>
    </r>
  </si>
  <si>
    <t>Scope 1 and 2 emissions - location-based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</si>
</sst>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3" formatCode="_-* #,##0.00_-;\-* #,##0.00_-;_-* &quot;-&quot;??_-;_-@_-"/>
    <numFmt numFmtId="164" formatCode="0.0"/>
    <numFmt numFmtId="165" formatCode="#,##0.0"/>
    <numFmt numFmtId="166" formatCode="0.0%"/>
    <numFmt numFmtId="167" formatCode="#,##0.000"/>
    <numFmt numFmtId="168" formatCode="_-* #,##0_-;\-* #,##0_-;_-* &quot;-&quot;??_-;_-@_-"/>
  </numFmts>
  <fonts count="42" x14ac:knownFonts="1">
    <font>
      <sz val="11"/>
      <color theme="1"/>
      <name val="Calibri"/>
      <family val="2"/>
      <scheme val="minor"/>
    </font>
    <font>
      <sz val="11"/>
      <color theme="1"/>
      <name val="Calibri"/>
      <family val="2"/>
      <scheme val="minor"/>
    </font>
    <font>
      <sz val="11"/>
      <color theme="1"/>
      <name val="Ubuntu"/>
      <family val="2"/>
    </font>
    <font>
      <sz val="11"/>
      <color theme="0"/>
      <name val="Ubuntu"/>
      <family val="2"/>
    </font>
    <font>
      <b/>
      <sz val="11"/>
      <color theme="1"/>
      <name val="Ubuntu"/>
      <family val="2"/>
    </font>
    <font>
      <sz val="11"/>
      <color theme="1"/>
      <name val="Phoenix Sans"/>
      <family val="3"/>
    </font>
    <font>
      <sz val="16"/>
      <color theme="1"/>
      <name val="Phoenix Sans Medium"/>
      <family val="3"/>
    </font>
    <font>
      <sz val="11"/>
      <name val="Ubuntu"/>
      <family val="2"/>
    </font>
    <font>
      <vertAlign val="superscript"/>
      <sz val="11"/>
      <color theme="0"/>
      <name val="Ubuntu"/>
      <family val="2"/>
    </font>
    <font>
      <vertAlign val="subscript"/>
      <sz val="11"/>
      <name val="Ubuntu"/>
      <family val="2"/>
    </font>
    <font>
      <vertAlign val="subscript"/>
      <sz val="11"/>
      <color theme="1"/>
      <name val="Ubuntu"/>
      <family val="2"/>
    </font>
    <font>
      <vertAlign val="superscript"/>
      <sz val="11"/>
      <color theme="1"/>
      <name val="Ubuntu"/>
      <family val="2"/>
    </font>
    <font>
      <sz val="11"/>
      <color rgb="FFFF0000"/>
      <name val="Ubuntu"/>
      <family val="2"/>
    </font>
    <font>
      <vertAlign val="superscript"/>
      <sz val="11"/>
      <name val="Ubuntu"/>
      <family val="2"/>
    </font>
    <font>
      <sz val="16"/>
      <color theme="1"/>
      <name val="Ubuntu"/>
      <family val="2"/>
    </font>
    <font>
      <strike/>
      <sz val="11"/>
      <color theme="1"/>
      <name val="Ubuntu"/>
      <family val="2"/>
    </font>
    <font>
      <sz val="11"/>
      <color rgb="FF000000"/>
      <name val="Ubuntu"/>
      <family val="2"/>
    </font>
    <font>
      <b/>
      <sz val="11"/>
      <color theme="5"/>
      <name val="Ubuntu"/>
      <family val="2"/>
    </font>
    <font>
      <b/>
      <sz val="11"/>
      <color rgb="FFFF0000"/>
      <name val="Ubuntu"/>
      <family val="2"/>
    </font>
    <font>
      <sz val="16"/>
      <color rgb="FFFF0000"/>
      <name val="Ubuntu"/>
      <family val="2"/>
    </font>
    <font>
      <b/>
      <sz val="11"/>
      <name val="Ubuntu"/>
      <family val="2"/>
    </font>
    <font>
      <sz val="11"/>
      <color theme="5"/>
      <name val="Ubuntu"/>
      <family val="2"/>
    </font>
    <font>
      <vertAlign val="superscript"/>
      <sz val="11"/>
      <color rgb="FF000000"/>
      <name val="Ubuntu"/>
      <family val="2"/>
    </font>
    <font>
      <sz val="11"/>
      <color rgb="FFFFFFFF"/>
      <name val="Ubuntu"/>
      <family val="2"/>
    </font>
    <font>
      <b/>
      <sz val="11"/>
      <color rgb="FF000000"/>
      <name val="Ubuntu"/>
      <family val="2"/>
    </font>
    <font>
      <b/>
      <sz val="11"/>
      <color rgb="FF331E38"/>
      <name val="Ubuntu"/>
      <family val="2"/>
    </font>
    <font>
      <sz val="11"/>
      <color rgb="FF2E2D2C"/>
      <name val="Ubuntu"/>
      <family val="2"/>
    </font>
    <font>
      <sz val="8"/>
      <name val="Calibri"/>
      <family val="2"/>
      <scheme val="minor"/>
    </font>
    <font>
      <b/>
      <sz val="11"/>
      <color rgb="FFFF0000"/>
      <name val="Calibri"/>
      <family val="2"/>
      <scheme val="minor"/>
    </font>
    <font>
      <b/>
      <sz val="11"/>
      <color theme="0"/>
      <name val="Ubuntu"/>
      <family val="2"/>
    </font>
    <font>
      <sz val="16"/>
      <name val="Ubuntu"/>
      <family val="2"/>
    </font>
    <font>
      <b/>
      <sz val="11"/>
      <color rgb="FF2140CE"/>
      <name val="Ubuntu"/>
      <family val="2"/>
    </font>
    <font>
      <sz val="11"/>
      <color rgb="FF2140CE"/>
      <name val="Ubuntu"/>
      <family val="2"/>
    </font>
    <font>
      <u/>
      <sz val="11"/>
      <color theme="10"/>
      <name val="Calibri"/>
      <family val="2"/>
      <scheme val="minor"/>
    </font>
    <font>
      <i/>
      <sz val="11"/>
      <name val="Ubuntu"/>
      <family val="2"/>
    </font>
    <font>
      <u/>
      <sz val="11"/>
      <color theme="10"/>
      <name val="Ubuntu"/>
      <family val="2"/>
    </font>
    <font>
      <sz val="14"/>
      <color rgb="FF000000"/>
      <name val="Times New Roman"/>
      <family val="1"/>
    </font>
    <font>
      <sz val="10"/>
      <name val="Ubuntu"/>
      <family val="2"/>
    </font>
    <font>
      <sz val="10"/>
      <color theme="1"/>
      <name val="Ubuntu"/>
      <family val="2"/>
    </font>
    <font>
      <b/>
      <u/>
      <sz val="11"/>
      <color theme="10"/>
      <name val="Calibri"/>
      <family val="2"/>
      <scheme val="minor"/>
    </font>
    <font>
      <sz val="11"/>
      <color rgb="FF000000"/>
      <name val="Aptos"/>
      <family val="2"/>
    </font>
    <font>
      <sz val="11"/>
      <color rgb="FF2140CE"/>
      <name val="Calibri"/>
      <family val="2"/>
      <scheme val="minor"/>
    </font>
  </fonts>
  <fills count="7">
    <fill>
      <patternFill patternType="none"/>
    </fill>
    <fill>
      <patternFill patternType="gray125"/>
    </fill>
    <fill>
      <patternFill patternType="solid">
        <fgColor rgb="FF0A2F73"/>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2140CE"/>
        <bgColor indexed="64"/>
      </patternFill>
    </fill>
    <fill>
      <patternFill patternType="solid">
        <fgColor rgb="FF0A2E7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rgb="FFFFFFFF"/>
      </top>
      <bottom/>
      <diagonal/>
    </border>
    <border>
      <left style="medium">
        <color rgb="FF7F7F7F"/>
      </left>
      <right style="medium">
        <color rgb="FF7F7F7F"/>
      </right>
      <top style="medium">
        <color rgb="FF7F7F7F"/>
      </top>
      <bottom style="medium">
        <color rgb="FF7F7F7F"/>
      </bottom>
      <diagonal/>
    </border>
    <border>
      <left/>
      <right/>
      <top style="medium">
        <color rgb="FF7F7F7F"/>
      </top>
      <bottom style="medium">
        <color rgb="FF7F7F7F"/>
      </bottom>
      <diagonal/>
    </border>
    <border>
      <left/>
      <right/>
      <top/>
      <bottom style="medium">
        <color rgb="FF7F7F7F"/>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style="medium">
        <color indexed="64"/>
      </top>
      <bottom/>
      <diagonal/>
    </border>
    <border>
      <left/>
      <right style="thin">
        <color indexed="64"/>
      </right>
      <top style="medium">
        <color indexed="64"/>
      </top>
      <bottom/>
      <diagonal/>
    </border>
  </borders>
  <cellStyleXfs count="7">
    <xf numFmtId="0" fontId="0"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3" fillId="0" borderId="0" applyNumberFormat="0" applyFill="0" applyBorder="0" applyAlignment="0" applyProtection="0"/>
  </cellStyleXfs>
  <cellXfs count="313">
    <xf numFmtId="0" fontId="0" fillId="0" borderId="0" xfId="0"/>
    <xf numFmtId="0" fontId="2" fillId="0" borderId="0" xfId="0" applyFont="1" applyAlignment="1">
      <alignment vertical="center"/>
    </xf>
    <xf numFmtId="0" fontId="2" fillId="0" borderId="0" xfId="0" applyFont="1"/>
    <xf numFmtId="0" fontId="4" fillId="0" borderId="0" xfId="0" applyFont="1"/>
    <xf numFmtId="0" fontId="5" fillId="0" borderId="0" xfId="0" applyFont="1"/>
    <xf numFmtId="0" fontId="5" fillId="0" borderId="0" xfId="0" applyFont="1" applyAlignment="1">
      <alignment horizontal="left"/>
    </xf>
    <xf numFmtId="0" fontId="6" fillId="0" borderId="0" xfId="0" applyFont="1" applyAlignment="1">
      <alignment horizontal="left" vertical="center"/>
    </xf>
    <xf numFmtId="0" fontId="7" fillId="0" borderId="5" xfId="2" applyFont="1" applyBorder="1" applyAlignment="1">
      <alignment horizontal="left" vertical="center"/>
    </xf>
    <xf numFmtId="0" fontId="2" fillId="0" borderId="6" xfId="2" applyFont="1" applyBorder="1" applyAlignment="1">
      <alignment horizontal="center" vertical="center"/>
    </xf>
    <xf numFmtId="0" fontId="2" fillId="0" borderId="0" xfId="2" applyFont="1" applyAlignment="1">
      <alignment horizontal="center" vertical="center"/>
    </xf>
    <xf numFmtId="165" fontId="2" fillId="0" borderId="0" xfId="2" applyNumberFormat="1" applyFont="1" applyAlignment="1">
      <alignment horizontal="center" vertical="center"/>
    </xf>
    <xf numFmtId="164" fontId="2" fillId="0" borderId="7" xfId="2" applyNumberFormat="1" applyFont="1" applyBorder="1" applyAlignment="1">
      <alignment horizontal="center" vertical="center"/>
    </xf>
    <xf numFmtId="0" fontId="2" fillId="0" borderId="8" xfId="2" applyFont="1" applyBorder="1" applyAlignment="1">
      <alignment vertical="center"/>
    </xf>
    <xf numFmtId="3" fontId="2" fillId="0" borderId="0" xfId="2" applyNumberFormat="1" applyFont="1" applyAlignment="1">
      <alignment horizontal="center" vertical="center"/>
    </xf>
    <xf numFmtId="3" fontId="2" fillId="0" borderId="9" xfId="2" applyNumberFormat="1" applyFont="1" applyBorder="1" applyAlignment="1">
      <alignment horizontal="center" vertical="center"/>
    </xf>
    <xf numFmtId="0" fontId="7" fillId="0" borderId="8" xfId="2" applyFont="1" applyBorder="1" applyAlignment="1">
      <alignment horizontal="left" vertical="center" indent="1"/>
    </xf>
    <xf numFmtId="1" fontId="2" fillId="0" borderId="0" xfId="2" applyNumberFormat="1" applyFont="1" applyAlignment="1">
      <alignment horizontal="center" vertical="center"/>
    </xf>
    <xf numFmtId="0" fontId="2" fillId="0" borderId="5" xfId="2" applyFont="1" applyBorder="1" applyAlignment="1">
      <alignment horizontal="left" vertical="center"/>
    </xf>
    <xf numFmtId="0" fontId="2" fillId="0" borderId="8" xfId="2" applyFont="1" applyBorder="1" applyAlignment="1">
      <alignment horizontal="left" vertical="center" indent="1"/>
    </xf>
    <xf numFmtId="165" fontId="2" fillId="0" borderId="9" xfId="2" applyNumberFormat="1" applyFont="1" applyBorder="1" applyAlignment="1">
      <alignment horizontal="center" vertical="center"/>
    </xf>
    <xf numFmtId="0" fontId="7" fillId="0" borderId="8" xfId="2" applyFont="1" applyBorder="1" applyAlignment="1">
      <alignment horizontal="left" vertical="center"/>
    </xf>
    <xf numFmtId="0" fontId="2" fillId="0" borderId="10" xfId="2" applyFont="1" applyBorder="1" applyAlignment="1">
      <alignment horizontal="left" vertical="center" indent="1"/>
    </xf>
    <xf numFmtId="0" fontId="2" fillId="0" borderId="11" xfId="2" applyFont="1" applyBorder="1" applyAlignment="1">
      <alignment horizontal="center" vertical="center"/>
    </xf>
    <xf numFmtId="3" fontId="2" fillId="0" borderId="11" xfId="2" applyNumberFormat="1" applyFont="1" applyBorder="1" applyAlignment="1">
      <alignment horizontal="center" vertical="center"/>
    </xf>
    <xf numFmtId="3" fontId="2" fillId="0" borderId="12" xfId="2" applyNumberFormat="1" applyFont="1" applyBorder="1" applyAlignment="1">
      <alignment horizontal="center" vertical="center"/>
    </xf>
    <xf numFmtId="9" fontId="2" fillId="0" borderId="0" xfId="2" applyNumberFormat="1" applyFont="1" applyAlignment="1">
      <alignment horizontal="center" vertical="center"/>
    </xf>
    <xf numFmtId="165" fontId="7" fillId="0" borderId="0" xfId="2" applyNumberFormat="1" applyFont="1" applyAlignment="1">
      <alignment horizontal="center" vertical="center"/>
    </xf>
    <xf numFmtId="164" fontId="2" fillId="0" borderId="0" xfId="2" applyNumberFormat="1" applyFont="1" applyAlignment="1">
      <alignment horizontal="center" vertical="center"/>
    </xf>
    <xf numFmtId="164" fontId="2" fillId="0" borderId="9" xfId="2" applyNumberFormat="1" applyFont="1" applyBorder="1" applyAlignment="1">
      <alignment horizontal="center" vertical="center"/>
    </xf>
    <xf numFmtId="3" fontId="7" fillId="0" borderId="0" xfId="2" applyNumberFormat="1" applyFont="1" applyAlignment="1">
      <alignment horizontal="center" vertical="center"/>
    </xf>
    <xf numFmtId="0" fontId="2" fillId="0" borderId="8" xfId="2" applyFont="1" applyBorder="1" applyAlignment="1">
      <alignment horizontal="left" vertical="center"/>
    </xf>
    <xf numFmtId="1" fontId="2" fillId="0" borderId="9" xfId="2" applyNumberFormat="1" applyFont="1" applyBorder="1" applyAlignment="1">
      <alignment horizontal="center" vertical="center"/>
    </xf>
    <xf numFmtId="0" fontId="7" fillId="0" borderId="8" xfId="2" applyFont="1" applyBorder="1" applyAlignment="1">
      <alignment horizontal="left" vertical="center" indent="2"/>
    </xf>
    <xf numFmtId="0" fontId="2" fillId="0" borderId="9" xfId="2" applyFont="1" applyBorder="1" applyAlignment="1">
      <alignment horizontal="center" vertical="center"/>
    </xf>
    <xf numFmtId="0" fontId="12" fillId="0" borderId="0" xfId="2" applyFont="1" applyAlignment="1">
      <alignment horizontal="center" vertical="center"/>
    </xf>
    <xf numFmtId="9" fontId="7" fillId="0" borderId="0" xfId="1" applyFont="1" applyFill="1" applyAlignment="1">
      <alignment horizontal="center" vertical="center"/>
    </xf>
    <xf numFmtId="9" fontId="2" fillId="0" borderId="0" xfId="1" applyFont="1" applyFill="1" applyBorder="1" applyAlignment="1">
      <alignment horizontal="center" vertical="center"/>
    </xf>
    <xf numFmtId="9" fontId="2" fillId="0" borderId="9" xfId="2" applyNumberFormat="1" applyFont="1" applyBorder="1" applyAlignment="1">
      <alignment horizontal="center" vertical="center"/>
    </xf>
    <xf numFmtId="9" fontId="2" fillId="0" borderId="9" xfId="1" applyFont="1" applyFill="1" applyBorder="1" applyAlignment="1">
      <alignment horizontal="center" vertical="center"/>
    </xf>
    <xf numFmtId="9" fontId="7" fillId="0" borderId="0" xfId="2" applyNumberFormat="1" applyFont="1" applyAlignment="1">
      <alignment horizontal="center" vertical="center"/>
    </xf>
    <xf numFmtId="9" fontId="2" fillId="0" borderId="0" xfId="1" applyFont="1" applyBorder="1" applyAlignment="1">
      <alignment horizontal="center" vertical="center"/>
    </xf>
    <xf numFmtId="0" fontId="2" fillId="0" borderId="10" xfId="2" applyFont="1" applyBorder="1" applyAlignment="1">
      <alignment horizontal="left" vertical="center"/>
    </xf>
    <xf numFmtId="3" fontId="7" fillId="0" borderId="11" xfId="2" applyNumberFormat="1" applyFont="1" applyBorder="1" applyAlignment="1">
      <alignment horizontal="center" vertical="center"/>
    </xf>
    <xf numFmtId="9" fontId="2" fillId="0" borderId="11" xfId="2" applyNumberFormat="1" applyFont="1" applyBorder="1" applyAlignment="1">
      <alignment horizontal="center" vertical="center"/>
    </xf>
    <xf numFmtId="0" fontId="2" fillId="0" borderId="12" xfId="2" applyFont="1" applyBorder="1" applyAlignment="1">
      <alignment horizontal="center" vertical="center"/>
    </xf>
    <xf numFmtId="0" fontId="5" fillId="0" borderId="0" xfId="0" applyFont="1" applyAlignment="1">
      <alignment horizontal="center"/>
    </xf>
    <xf numFmtId="0" fontId="14" fillId="0" borderId="0" xfId="0" applyFont="1" applyAlignment="1">
      <alignment horizontal="left" vertical="center"/>
    </xf>
    <xf numFmtId="0" fontId="2" fillId="0" borderId="0" xfId="0" applyFont="1" applyAlignment="1">
      <alignment horizontal="left"/>
    </xf>
    <xf numFmtId="0" fontId="2" fillId="0" borderId="0" xfId="0" applyFont="1" applyAlignment="1">
      <alignment horizontal="center"/>
    </xf>
    <xf numFmtId="0" fontId="12" fillId="0" borderId="0" xfId="0" applyFont="1"/>
    <xf numFmtId="0" fontId="7" fillId="0" borderId="0" xfId="2" applyFont="1" applyAlignment="1">
      <alignment horizontal="left" vertical="center"/>
    </xf>
    <xf numFmtId="164" fontId="7" fillId="0" borderId="9" xfId="2" applyNumberFormat="1" applyFont="1" applyBorder="1" applyAlignment="1">
      <alignment horizontal="center" vertical="center"/>
    </xf>
    <xf numFmtId="1" fontId="7" fillId="0" borderId="9" xfId="2" applyNumberFormat="1" applyFont="1" applyBorder="1" applyAlignment="1">
      <alignment horizontal="center" vertical="center"/>
    </xf>
    <xf numFmtId="0" fontId="7" fillId="0" borderId="0" xfId="2" applyFont="1" applyAlignment="1">
      <alignment horizontal="left" vertical="center" indent="1"/>
    </xf>
    <xf numFmtId="0" fontId="7" fillId="0" borderId="10" xfId="2" applyFont="1" applyBorder="1" applyAlignment="1">
      <alignment horizontal="left" vertical="center" indent="1"/>
    </xf>
    <xf numFmtId="0" fontId="7" fillId="0" borderId="11" xfId="2" applyFont="1" applyBorder="1" applyAlignment="1">
      <alignment horizontal="left" vertical="center" indent="1"/>
    </xf>
    <xf numFmtId="1" fontId="2" fillId="0" borderId="12" xfId="2" applyNumberFormat="1" applyFont="1" applyBorder="1" applyAlignment="1">
      <alignment horizontal="center" vertical="center"/>
    </xf>
    <xf numFmtId="0" fontId="7" fillId="0" borderId="8" xfId="2" applyFont="1" applyBorder="1" applyAlignment="1">
      <alignment vertical="center"/>
    </xf>
    <xf numFmtId="4" fontId="2" fillId="0" borderId="9" xfId="2" applyNumberFormat="1" applyFont="1" applyBorder="1" applyAlignment="1">
      <alignment horizontal="center" vertical="center"/>
    </xf>
    <xf numFmtId="164" fontId="7" fillId="0" borderId="0" xfId="2" applyNumberFormat="1" applyFont="1" applyAlignment="1">
      <alignment horizontal="center" vertical="center"/>
    </xf>
    <xf numFmtId="1" fontId="7" fillId="0" borderId="0" xfId="2" applyNumberFormat="1" applyFont="1" applyAlignment="1">
      <alignment horizontal="center" vertical="center"/>
    </xf>
    <xf numFmtId="0" fontId="2" fillId="0" borderId="10" xfId="2" applyFont="1" applyBorder="1" applyAlignment="1">
      <alignment vertical="center"/>
    </xf>
    <xf numFmtId="0" fontId="2" fillId="0" borderId="5" xfId="2" applyFont="1" applyBorder="1" applyAlignment="1">
      <alignment vertical="center"/>
    </xf>
    <xf numFmtId="3" fontId="2" fillId="0" borderId="7" xfId="2" applyNumberFormat="1" applyFont="1" applyBorder="1" applyAlignment="1">
      <alignment horizontal="center" vertical="center"/>
    </xf>
    <xf numFmtId="166" fontId="2" fillId="0" borderId="6" xfId="2" applyNumberFormat="1" applyFont="1" applyBorder="1" applyAlignment="1">
      <alignment horizontal="center" vertical="center"/>
    </xf>
    <xf numFmtId="3" fontId="7" fillId="0" borderId="9" xfId="2" applyNumberFormat="1" applyFont="1" applyBorder="1" applyAlignment="1">
      <alignment horizontal="center" vertical="center"/>
    </xf>
    <xf numFmtId="166" fontId="2" fillId="0" borderId="0" xfId="1" applyNumberFormat="1" applyFont="1" applyAlignment="1">
      <alignment horizontal="center" vertical="center"/>
    </xf>
    <xf numFmtId="166" fontId="2" fillId="0" borderId="9" xfId="2" applyNumberFormat="1" applyFont="1" applyBorder="1" applyAlignment="1">
      <alignment horizontal="center" vertical="center"/>
    </xf>
    <xf numFmtId="9" fontId="2" fillId="0" borderId="0" xfId="1" applyFont="1" applyAlignment="1">
      <alignment horizontal="center" vertical="center"/>
    </xf>
    <xf numFmtId="166" fontId="2" fillId="0" borderId="0" xfId="1" applyNumberFormat="1" applyFont="1" applyBorder="1" applyAlignment="1">
      <alignment horizontal="center" vertical="center"/>
    </xf>
    <xf numFmtId="1" fontId="7" fillId="0" borderId="11" xfId="2" applyNumberFormat="1" applyFont="1" applyBorder="1" applyAlignment="1">
      <alignment horizontal="center" vertical="center"/>
    </xf>
    <xf numFmtId="1" fontId="7" fillId="0" borderId="12" xfId="2" applyNumberFormat="1" applyFont="1" applyBorder="1" applyAlignment="1">
      <alignment horizontal="center" vertical="center"/>
    </xf>
    <xf numFmtId="0" fontId="7" fillId="0" borderId="0" xfId="0" applyFont="1"/>
    <xf numFmtId="166" fontId="2" fillId="0" borderId="7" xfId="2" applyNumberFormat="1" applyFont="1" applyBorder="1" applyAlignment="1">
      <alignment horizontal="center" vertical="center"/>
    </xf>
    <xf numFmtId="166" fontId="2" fillId="0" borderId="11" xfId="1" applyNumberFormat="1" applyFont="1" applyBorder="1" applyAlignment="1">
      <alignment horizontal="center" vertical="center"/>
    </xf>
    <xf numFmtId="0" fontId="2" fillId="0" borderId="8" xfId="2" applyFont="1" applyBorder="1" applyAlignment="1">
      <alignment vertical="center" wrapText="1"/>
    </xf>
    <xf numFmtId="9" fontId="2" fillId="0" borderId="6" xfId="2" applyNumberFormat="1" applyFont="1" applyBorder="1" applyAlignment="1">
      <alignment horizontal="center" vertical="center"/>
    </xf>
    <xf numFmtId="9" fontId="2" fillId="0" borderId="7" xfId="2" applyNumberFormat="1" applyFont="1" applyBorder="1" applyAlignment="1">
      <alignment horizontal="center" vertical="center"/>
    </xf>
    <xf numFmtId="0" fontId="2" fillId="0" borderId="6" xfId="0" applyFont="1" applyBorder="1" applyAlignment="1">
      <alignment horizontal="left" vertical="center" wrapText="1"/>
    </xf>
    <xf numFmtId="0" fontId="2" fillId="0" borderId="6" xfId="4" applyFont="1" applyBorder="1" applyAlignment="1">
      <alignment horizontal="center" vertical="center" wrapText="1"/>
    </xf>
    <xf numFmtId="0" fontId="2" fillId="0" borderId="8" xfId="0" applyFont="1" applyBorder="1" applyAlignment="1">
      <alignment horizontal="center" vertical="center" wrapText="1"/>
    </xf>
    <xf numFmtId="0" fontId="2" fillId="0" borderId="0" xfId="4" applyFont="1" applyAlignment="1">
      <alignment horizontal="center" vertical="center" wrapText="1"/>
    </xf>
    <xf numFmtId="0" fontId="2" fillId="0" borderId="9" xfId="0" applyFont="1" applyBorder="1" applyAlignment="1">
      <alignment horizontal="left" vertical="top" wrapText="1"/>
    </xf>
    <xf numFmtId="0" fontId="2" fillId="0" borderId="0" xfId="0" applyFont="1" applyAlignment="1">
      <alignment horizontal="left" vertical="center" wrapText="1"/>
    </xf>
    <xf numFmtId="0" fontId="2" fillId="0" borderId="8" xfId="0" applyFont="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left" vertical="center" wrapText="1"/>
    </xf>
    <xf numFmtId="0" fontId="2" fillId="0" borderId="11" xfId="4" applyFont="1" applyBorder="1" applyAlignment="1">
      <alignment horizontal="center" vertical="center" wrapText="1"/>
    </xf>
    <xf numFmtId="0" fontId="2" fillId="0" borderId="6" xfId="0" applyFont="1" applyBorder="1" applyAlignment="1">
      <alignment horizontal="left" vertical="top" wrapText="1"/>
    </xf>
    <xf numFmtId="0" fontId="2" fillId="0" borderId="6" xfId="0" applyFont="1" applyBorder="1" applyAlignment="1">
      <alignment horizontal="center" vertical="top"/>
    </xf>
    <xf numFmtId="0" fontId="2" fillId="0" borderId="0" xfId="0" applyFont="1" applyAlignment="1">
      <alignment vertical="top"/>
    </xf>
    <xf numFmtId="0" fontId="2" fillId="0" borderId="0" xfId="0" applyFont="1" applyAlignment="1">
      <alignment horizontal="center" vertical="center"/>
    </xf>
    <xf numFmtId="0" fontId="2" fillId="0" borderId="9" xfId="4" applyFont="1" applyBorder="1" applyAlignment="1">
      <alignment horizontal="left" vertical="center" wrapText="1"/>
    </xf>
    <xf numFmtId="0" fontId="7" fillId="0" borderId="9" xfId="4" applyFont="1" applyBorder="1" applyAlignment="1">
      <alignment vertical="center" wrapText="1"/>
    </xf>
    <xf numFmtId="0" fontId="2" fillId="0" borderId="0" xfId="0" applyFont="1" applyAlignment="1">
      <alignment horizontal="left" vertical="top" wrapText="1"/>
    </xf>
    <xf numFmtId="0" fontId="2" fillId="0" borderId="11" xfId="0" applyFont="1" applyBorder="1" applyAlignment="1">
      <alignment horizontal="center" vertical="center"/>
    </xf>
    <xf numFmtId="0" fontId="2" fillId="0" borderId="6" xfId="0" applyFont="1" applyBorder="1" applyAlignment="1">
      <alignment horizontal="center" vertical="center"/>
    </xf>
    <xf numFmtId="9" fontId="2" fillId="0" borderId="12" xfId="2" applyNumberFormat="1" applyFont="1" applyBorder="1" applyAlignment="1">
      <alignment horizontal="center" vertical="center"/>
    </xf>
    <xf numFmtId="0" fontId="3" fillId="0" borderId="11" xfId="0" applyFont="1" applyBorder="1" applyAlignment="1">
      <alignment horizontal="left" vertical="center"/>
    </xf>
    <xf numFmtId="0" fontId="3" fillId="0" borderId="6" xfId="0" applyFont="1" applyBorder="1" applyAlignment="1">
      <alignment horizontal="left" vertical="center"/>
    </xf>
    <xf numFmtId="0" fontId="21" fillId="0" borderId="0" xfId="0" applyFont="1"/>
    <xf numFmtId="0" fontId="14" fillId="0" borderId="0" xfId="0" applyFont="1" applyAlignment="1">
      <alignment horizontal="left"/>
    </xf>
    <xf numFmtId="166" fontId="2" fillId="0" borderId="11" xfId="2" applyNumberFormat="1" applyFont="1" applyBorder="1" applyAlignment="1">
      <alignment horizontal="center" vertical="center"/>
    </xf>
    <xf numFmtId="9" fontId="7" fillId="0" borderId="0" xfId="1" applyFont="1" applyBorder="1" applyAlignment="1">
      <alignment horizontal="center" vertical="center"/>
    </xf>
    <xf numFmtId="0" fontId="7" fillId="0" borderId="0" xfId="2" applyFont="1" applyAlignment="1">
      <alignment vertical="top" wrapText="1"/>
    </xf>
    <xf numFmtId="9" fontId="2" fillId="0" borderId="11" xfId="0" applyNumberFormat="1" applyFont="1" applyBorder="1" applyAlignment="1">
      <alignment horizontal="center" vertical="center"/>
    </xf>
    <xf numFmtId="0" fontId="7" fillId="0" borderId="0" xfId="0" applyFont="1" applyAlignment="1">
      <alignment vertical="center"/>
    </xf>
    <xf numFmtId="0" fontId="23" fillId="2" borderId="0" xfId="0" applyFont="1" applyFill="1" applyAlignment="1">
      <alignment horizontal="center" vertical="center" wrapText="1" readingOrder="1"/>
    </xf>
    <xf numFmtId="0" fontId="23" fillId="2" borderId="0" xfId="0" applyFont="1" applyFill="1" applyAlignment="1">
      <alignment horizontal="center" wrapText="1" readingOrder="1"/>
    </xf>
    <xf numFmtId="166" fontId="16" fillId="3" borderId="1" xfId="0" applyNumberFormat="1" applyFont="1" applyFill="1" applyBorder="1" applyAlignment="1">
      <alignment horizontal="center" vertical="center" wrapText="1" readingOrder="1"/>
    </xf>
    <xf numFmtId="166" fontId="18" fillId="3" borderId="1" xfId="0" applyNumberFormat="1" applyFont="1" applyFill="1" applyBorder="1" applyAlignment="1">
      <alignment horizontal="center" vertical="center" wrapText="1" readingOrder="1"/>
    </xf>
    <xf numFmtId="166" fontId="16" fillId="4" borderId="1" xfId="0" applyNumberFormat="1" applyFont="1" applyFill="1" applyBorder="1" applyAlignment="1">
      <alignment horizontal="center" vertical="center" wrapText="1" readingOrder="1"/>
    </xf>
    <xf numFmtId="166" fontId="4" fillId="4" borderId="1" xfId="1" applyNumberFormat="1" applyFont="1" applyFill="1" applyBorder="1" applyAlignment="1">
      <alignment horizontal="center" vertical="center"/>
    </xf>
    <xf numFmtId="166" fontId="2" fillId="4" borderId="1" xfId="1" applyNumberFormat="1" applyFont="1" applyFill="1" applyBorder="1" applyAlignment="1">
      <alignment horizontal="center" vertical="center"/>
    </xf>
    <xf numFmtId="166" fontId="24" fillId="3" borderId="1" xfId="0" applyNumberFormat="1" applyFont="1" applyFill="1" applyBorder="1" applyAlignment="1">
      <alignment horizontal="center" vertical="center" wrapText="1" readingOrder="1"/>
    </xf>
    <xf numFmtId="9" fontId="4" fillId="0" borderId="0" xfId="1" applyFont="1" applyAlignment="1">
      <alignment horizontal="center" vertical="center"/>
    </xf>
    <xf numFmtId="166" fontId="18" fillId="4" borderId="1" xfId="1" applyNumberFormat="1" applyFont="1" applyFill="1" applyBorder="1" applyAlignment="1">
      <alignment horizontal="center" vertical="center"/>
    </xf>
    <xf numFmtId="0" fontId="25" fillId="0" borderId="0" xfId="0" applyFont="1"/>
    <xf numFmtId="0" fontId="16" fillId="0" borderId="0" xfId="0" applyFont="1" applyAlignment="1">
      <alignment horizontal="center" wrapText="1" readingOrder="1"/>
    </xf>
    <xf numFmtId="0" fontId="23" fillId="2" borderId="18" xfId="0" applyFont="1" applyFill="1" applyBorder="1" applyAlignment="1">
      <alignment horizontal="center" vertical="center" wrapText="1" readingOrder="1"/>
    </xf>
    <xf numFmtId="166" fontId="16" fillId="3" borderId="16" xfId="0" applyNumberFormat="1" applyFont="1" applyFill="1" applyBorder="1" applyAlignment="1">
      <alignment horizontal="center" vertical="center" wrapText="1" readingOrder="1"/>
    </xf>
    <xf numFmtId="166" fontId="16" fillId="4" borderId="16" xfId="0" applyNumberFormat="1" applyFont="1" applyFill="1" applyBorder="1" applyAlignment="1">
      <alignment horizontal="center" vertical="center" wrapText="1" readingOrder="1"/>
    </xf>
    <xf numFmtId="0" fontId="23" fillId="2" borderId="0" xfId="0" applyFont="1" applyFill="1" applyAlignment="1">
      <alignment horizontal="center" vertical="top" wrapText="1" readingOrder="1"/>
    </xf>
    <xf numFmtId="0" fontId="26" fillId="0" borderId="0" xfId="0" applyFont="1" applyAlignment="1">
      <alignment horizontal="center" vertical="center" wrapText="1" readingOrder="1"/>
    </xf>
    <xf numFmtId="166" fontId="16" fillId="0" borderId="24" xfId="0" applyNumberFormat="1" applyFont="1" applyBorder="1" applyAlignment="1">
      <alignment horizontal="center" wrapText="1" readingOrder="1"/>
    </xf>
    <xf numFmtId="166" fontId="16" fillId="4" borderId="24" xfId="0" applyNumberFormat="1" applyFont="1" applyFill="1" applyBorder="1" applyAlignment="1">
      <alignment horizontal="center" wrapText="1" readingOrder="1"/>
    </xf>
    <xf numFmtId="166" fontId="16" fillId="0" borderId="20" xfId="0" applyNumberFormat="1" applyFont="1" applyBorder="1" applyAlignment="1">
      <alignment horizontal="center" wrapText="1" readingOrder="1"/>
    </xf>
    <xf numFmtId="166" fontId="16" fillId="4" borderId="20" xfId="0" applyNumberFormat="1" applyFont="1" applyFill="1" applyBorder="1" applyAlignment="1">
      <alignment horizontal="center" wrapText="1" readingOrder="1"/>
    </xf>
    <xf numFmtId="0" fontId="4" fillId="0" borderId="0" xfId="0" applyFont="1" applyAlignment="1">
      <alignment horizontal="center" vertical="center"/>
    </xf>
    <xf numFmtId="166" fontId="20" fillId="3" borderId="1" xfId="0" applyNumberFormat="1" applyFont="1" applyFill="1" applyBorder="1" applyAlignment="1">
      <alignment horizontal="center" vertical="center" wrapText="1" readingOrder="1"/>
    </xf>
    <xf numFmtId="0" fontId="17" fillId="0" borderId="0" xfId="0" applyFont="1"/>
    <xf numFmtId="0" fontId="7" fillId="0" borderId="0" xfId="2" applyFont="1" applyAlignment="1">
      <alignment vertical="center"/>
    </xf>
    <xf numFmtId="165" fontId="7" fillId="0" borderId="0" xfId="2" applyNumberFormat="1" applyFont="1" applyAlignment="1">
      <alignment horizontal="left" vertical="center"/>
    </xf>
    <xf numFmtId="3" fontId="7" fillId="0" borderId="0" xfId="2" applyNumberFormat="1" applyFont="1" applyAlignment="1">
      <alignment horizontal="left" vertical="center"/>
    </xf>
    <xf numFmtId="9" fontId="7" fillId="0" borderId="0" xfId="1" applyFont="1" applyFill="1" applyAlignment="1">
      <alignment horizontal="left" vertical="center"/>
    </xf>
    <xf numFmtId="0" fontId="14" fillId="0" borderId="0" xfId="0" applyFont="1" applyAlignment="1">
      <alignment horizontal="center" vertical="center"/>
    </xf>
    <xf numFmtId="9" fontId="2" fillId="0" borderId="6" xfId="0" applyNumberFormat="1" applyFont="1" applyBorder="1" applyAlignment="1">
      <alignment horizontal="center" vertical="center"/>
    </xf>
    <xf numFmtId="4" fontId="7" fillId="0" borderId="9" xfId="2" applyNumberFormat="1" applyFont="1" applyBorder="1" applyAlignment="1">
      <alignment horizontal="center" vertical="center"/>
    </xf>
    <xf numFmtId="3" fontId="7" fillId="0" borderId="0" xfId="0" applyNumberFormat="1" applyFont="1" applyAlignment="1">
      <alignment horizontal="center" vertical="center"/>
    </xf>
    <xf numFmtId="0" fontId="7" fillId="0" borderId="9" xfId="2" applyFont="1" applyBorder="1" applyAlignment="1">
      <alignment horizontal="center" vertical="center"/>
    </xf>
    <xf numFmtId="0" fontId="28" fillId="0" borderId="0" xfId="0" applyFont="1"/>
    <xf numFmtId="9" fontId="7" fillId="0" borderId="0" xfId="0" applyNumberFormat="1" applyFont="1" applyAlignment="1">
      <alignment horizontal="center" vertical="center"/>
    </xf>
    <xf numFmtId="0" fontId="7" fillId="0" borderId="0" xfId="2" applyFont="1" applyAlignment="1">
      <alignment horizontal="center" vertical="center"/>
    </xf>
    <xf numFmtId="0" fontId="15" fillId="0" borderId="0" xfId="2" applyFont="1" applyAlignment="1">
      <alignment horizontal="center" vertical="center"/>
    </xf>
    <xf numFmtId="166" fontId="2" fillId="0" borderId="0" xfId="2" applyNumberFormat="1" applyFont="1" applyAlignment="1">
      <alignment horizontal="center" vertical="center"/>
    </xf>
    <xf numFmtId="2" fontId="7" fillId="0" borderId="0" xfId="2" applyNumberFormat="1" applyFont="1" applyAlignment="1">
      <alignment horizontal="center" vertical="center"/>
    </xf>
    <xf numFmtId="165" fontId="7" fillId="0" borderId="0" xfId="0" applyNumberFormat="1" applyFont="1" applyAlignment="1">
      <alignment horizontal="center" vertical="center"/>
    </xf>
    <xf numFmtId="167" fontId="7" fillId="0" borderId="0" xfId="2" applyNumberFormat="1" applyFont="1" applyAlignment="1">
      <alignment horizontal="center" vertical="center"/>
    </xf>
    <xf numFmtId="4" fontId="7" fillId="0" borderId="0" xfId="0" applyNumberFormat="1" applyFont="1" applyAlignment="1">
      <alignment horizontal="center" vertical="center"/>
    </xf>
    <xf numFmtId="0" fontId="7" fillId="0" borderId="0" xfId="0" applyFont="1" applyAlignment="1">
      <alignment horizontal="center" vertical="center"/>
    </xf>
    <xf numFmtId="9" fontId="16" fillId="0" borderId="0" xfId="0" applyNumberFormat="1" applyFont="1" applyAlignment="1">
      <alignment horizontal="center" vertical="center"/>
    </xf>
    <xf numFmtId="9" fontId="7" fillId="0" borderId="11" xfId="0" applyNumberFormat="1" applyFont="1" applyBorder="1" applyAlignment="1">
      <alignment horizontal="center" vertical="center"/>
    </xf>
    <xf numFmtId="9" fontId="7" fillId="0" borderId="12" xfId="2" applyNumberFormat="1" applyFont="1" applyBorder="1" applyAlignment="1">
      <alignment horizontal="center" vertical="center"/>
    </xf>
    <xf numFmtId="0" fontId="7" fillId="0" borderId="0" xfId="0" applyFont="1" applyAlignment="1">
      <alignment horizontal="left" vertical="top"/>
    </xf>
    <xf numFmtId="0" fontId="3" fillId="0" borderId="0" xfId="0" applyFont="1" applyAlignment="1">
      <alignment horizontal="left" vertical="center"/>
    </xf>
    <xf numFmtId="10" fontId="2" fillId="0" borderId="0" xfId="2" applyNumberFormat="1" applyFont="1" applyAlignment="1">
      <alignment horizontal="center" vertical="center"/>
    </xf>
    <xf numFmtId="9" fontId="2" fillId="0" borderId="0" xfId="0" applyNumberFormat="1" applyFont="1" applyAlignment="1">
      <alignment horizontal="center" vertical="center"/>
    </xf>
    <xf numFmtId="166" fontId="2" fillId="0" borderId="9" xfId="1" applyNumberFormat="1" applyFont="1" applyBorder="1" applyAlignment="1">
      <alignment horizontal="center" vertical="center"/>
    </xf>
    <xf numFmtId="9" fontId="7" fillId="0" borderId="9" xfId="2" applyNumberFormat="1" applyFont="1" applyBorder="1" applyAlignment="1">
      <alignment horizontal="center" vertical="center"/>
    </xf>
    <xf numFmtId="9" fontId="2" fillId="0" borderId="9" xfId="1" applyFont="1" applyBorder="1" applyAlignment="1">
      <alignment horizontal="center" vertical="center"/>
    </xf>
    <xf numFmtId="9" fontId="2" fillId="0" borderId="12" xfId="1" applyFont="1" applyBorder="1" applyAlignment="1">
      <alignment horizontal="center" vertical="center"/>
    </xf>
    <xf numFmtId="0" fontId="16" fillId="0" borderId="0" xfId="0" applyFont="1" applyAlignment="1">
      <alignment horizontal="center" vertical="center"/>
    </xf>
    <xf numFmtId="3" fontId="2" fillId="0" borderId="0" xfId="0" applyNumberFormat="1" applyFont="1" applyAlignment="1">
      <alignment horizontal="center" vertical="center"/>
    </xf>
    <xf numFmtId="0" fontId="2" fillId="0" borderId="8" xfId="0" applyFont="1" applyBorder="1" applyAlignment="1">
      <alignment vertical="center"/>
    </xf>
    <xf numFmtId="6" fontId="7" fillId="0" borderId="9" xfId="2" applyNumberFormat="1" applyFont="1" applyBorder="1" applyAlignment="1">
      <alignment horizontal="center" vertical="center"/>
    </xf>
    <xf numFmtId="0" fontId="17" fillId="0" borderId="0" xfId="0" applyFont="1" applyAlignment="1">
      <alignment vertical="top"/>
    </xf>
    <xf numFmtId="164" fontId="2" fillId="0" borderId="0" xfId="0" applyNumberFormat="1" applyFont="1" applyAlignment="1">
      <alignment horizontal="center" vertical="center"/>
    </xf>
    <xf numFmtId="0" fontId="3" fillId="5" borderId="0" xfId="0" applyFont="1" applyFill="1" applyAlignment="1">
      <alignment vertical="center"/>
    </xf>
    <xf numFmtId="0" fontId="2" fillId="5" borderId="0" xfId="0" applyFont="1" applyFill="1" applyAlignment="1">
      <alignment vertical="center"/>
    </xf>
    <xf numFmtId="0" fontId="31" fillId="0" borderId="0" xfId="0" applyFont="1" applyAlignment="1">
      <alignment vertical="center"/>
    </xf>
    <xf numFmtId="0" fontId="32" fillId="0" borderId="0" xfId="0" applyFont="1" applyAlignment="1">
      <alignment vertical="center"/>
    </xf>
    <xf numFmtId="0" fontId="3" fillId="6" borderId="3" xfId="0" applyFont="1" applyFill="1" applyBorder="1" applyAlignment="1">
      <alignment horizontal="center" vertical="center"/>
    </xf>
    <xf numFmtId="0" fontId="3" fillId="6" borderId="2" xfId="0" applyFont="1" applyFill="1" applyBorder="1" applyAlignment="1">
      <alignment horizontal="center" vertical="center" wrapText="1"/>
    </xf>
    <xf numFmtId="0" fontId="29" fillId="6" borderId="2" xfId="0" applyFont="1" applyFill="1" applyBorder="1" applyAlignment="1">
      <alignment horizontal="center" vertical="center" wrapText="1"/>
    </xf>
    <xf numFmtId="0" fontId="3" fillId="6" borderId="2" xfId="2" applyFont="1" applyFill="1" applyBorder="1" applyAlignment="1">
      <alignment horizontal="center" vertical="center"/>
    </xf>
    <xf numFmtId="0" fontId="3" fillId="6" borderId="4" xfId="2" applyFont="1" applyFill="1" applyBorder="1" applyAlignment="1">
      <alignment horizontal="center" vertical="center" wrapText="1"/>
    </xf>
    <xf numFmtId="0" fontId="3" fillId="6" borderId="3" xfId="0" applyFont="1" applyFill="1" applyBorder="1" applyAlignment="1">
      <alignment horizontal="left" vertical="center"/>
    </xf>
    <xf numFmtId="0" fontId="3" fillId="6" borderId="2" xfId="0" applyFont="1" applyFill="1" applyBorder="1" applyAlignment="1">
      <alignment horizontal="center" vertical="center"/>
    </xf>
    <xf numFmtId="0" fontId="3" fillId="6" borderId="4" xfId="0" applyFont="1" applyFill="1" applyBorder="1" applyAlignment="1">
      <alignment horizontal="center" vertical="center" wrapText="1"/>
    </xf>
    <xf numFmtId="0" fontId="23" fillId="6" borderId="0" xfId="0" applyFont="1" applyFill="1" applyAlignment="1">
      <alignment horizontal="center" wrapText="1" readingOrder="1"/>
    </xf>
    <xf numFmtId="0" fontId="23" fillId="6" borderId="0" xfId="0" applyFont="1" applyFill="1" applyAlignment="1">
      <alignment horizontal="center" vertical="center" wrapText="1" readingOrder="1"/>
    </xf>
    <xf numFmtId="0" fontId="23" fillId="5" borderId="0" xfId="0" applyFont="1" applyFill="1" applyAlignment="1">
      <alignment horizontal="center" vertical="center" wrapText="1" readingOrder="1"/>
    </xf>
    <xf numFmtId="0" fontId="23" fillId="5" borderId="18" xfId="0" applyFont="1" applyFill="1" applyBorder="1" applyAlignment="1">
      <alignment horizontal="center" vertical="center" wrapText="1" readingOrder="1"/>
    </xf>
    <xf numFmtId="0" fontId="2" fillId="0" borderId="10" xfId="0" applyFont="1" applyBorder="1" applyAlignment="1">
      <alignment vertical="center"/>
    </xf>
    <xf numFmtId="0" fontId="2" fillId="0" borderId="0" xfId="0" applyFont="1" applyAlignment="1">
      <alignment wrapText="1"/>
    </xf>
    <xf numFmtId="0" fontId="2" fillId="0" borderId="7" xfId="0" applyFont="1" applyBorder="1" applyAlignment="1">
      <alignment horizontal="center" vertical="top"/>
    </xf>
    <xf numFmtId="0" fontId="2" fillId="0" borderId="9" xfId="0" applyFont="1" applyBorder="1" applyAlignment="1">
      <alignment horizontal="center" vertical="center"/>
    </xf>
    <xf numFmtId="0" fontId="2" fillId="0" borderId="0" xfId="0" applyFont="1" applyAlignment="1">
      <alignment horizontal="center" vertical="center" wrapText="1"/>
    </xf>
    <xf numFmtId="0" fontId="7" fillId="0" borderId="9" xfId="0" applyFont="1" applyBorder="1" applyAlignment="1">
      <alignment horizontal="left" vertical="top" wrapText="1"/>
    </xf>
    <xf numFmtId="1" fontId="2" fillId="0" borderId="9" xfId="4" applyNumberFormat="1" applyFont="1" applyBorder="1" applyAlignment="1">
      <alignment horizontal="center" vertical="center" wrapText="1"/>
    </xf>
    <xf numFmtId="0" fontId="2" fillId="0" borderId="0" xfId="4" applyFont="1" applyAlignment="1">
      <alignment horizontal="center" vertical="top" wrapText="1"/>
    </xf>
    <xf numFmtId="0" fontId="7" fillId="0" borderId="9" xfId="4" applyFont="1" applyBorder="1" applyAlignment="1">
      <alignment horizontal="left" vertical="center" wrapText="1"/>
    </xf>
    <xf numFmtId="0" fontId="2" fillId="0" borderId="9" xfId="0" applyFont="1" applyBorder="1" applyAlignment="1">
      <alignment horizontal="center" vertical="center" wrapText="1"/>
    </xf>
    <xf numFmtId="0" fontId="2" fillId="0" borderId="0" xfId="0" applyFont="1" applyAlignment="1">
      <alignment horizontal="right" vertical="center"/>
    </xf>
    <xf numFmtId="0" fontId="0" fillId="0" borderId="0" xfId="0" applyAlignment="1">
      <alignment horizontal="right"/>
    </xf>
    <xf numFmtId="0" fontId="7" fillId="0" borderId="0" xfId="0" applyFont="1" applyAlignment="1">
      <alignment horizontal="center" vertical="center" wrapText="1"/>
    </xf>
    <xf numFmtId="9" fontId="7" fillId="0" borderId="9" xfId="4" applyNumberFormat="1" applyFont="1" applyBorder="1" applyAlignment="1">
      <alignment horizontal="center" vertical="top" wrapText="1"/>
    </xf>
    <xf numFmtId="0" fontId="7" fillId="0" borderId="9" xfId="0" applyFont="1" applyBorder="1" applyAlignment="1">
      <alignment vertical="top" wrapText="1"/>
    </xf>
    <xf numFmtId="2" fontId="7" fillId="0" borderId="0" xfId="5" applyNumberFormat="1" applyFont="1" applyAlignment="1">
      <alignment horizontal="center" vertical="center"/>
    </xf>
    <xf numFmtId="0" fontId="2" fillId="0" borderId="0" xfId="0" applyFont="1" applyAlignment="1">
      <alignment horizontal="left" vertical="center"/>
    </xf>
    <xf numFmtId="49" fontId="2" fillId="0" borderId="0" xfId="0" applyNumberFormat="1" applyFont="1" applyAlignment="1">
      <alignment horizontal="center" vertical="center"/>
    </xf>
    <xf numFmtId="0" fontId="7" fillId="0" borderId="15" xfId="0" applyFont="1" applyBorder="1" applyAlignment="1">
      <alignment horizontal="center" vertical="center" wrapText="1"/>
    </xf>
    <xf numFmtId="166" fontId="7" fillId="0" borderId="0" xfId="0" applyNumberFormat="1" applyFont="1" applyAlignment="1">
      <alignment horizontal="center" vertical="center" wrapText="1"/>
    </xf>
    <xf numFmtId="166" fontId="20" fillId="0" borderId="0" xfId="0" applyNumberFormat="1" applyFont="1" applyAlignment="1">
      <alignment horizontal="center" vertical="center" wrapText="1"/>
    </xf>
    <xf numFmtId="166" fontId="7" fillId="0" borderId="17" xfId="0" applyNumberFormat="1" applyFont="1" applyBorder="1" applyAlignment="1">
      <alignment horizontal="center" vertical="center" wrapText="1"/>
    </xf>
    <xf numFmtId="0" fontId="7" fillId="0" borderId="0" xfId="0" applyFont="1" applyAlignment="1">
      <alignment vertical="center" wrapText="1"/>
    </xf>
    <xf numFmtId="0" fontId="7" fillId="0" borderId="19" xfId="0" applyFont="1" applyBorder="1" applyAlignment="1">
      <alignment vertical="center" wrapText="1"/>
    </xf>
    <xf numFmtId="166" fontId="7" fillId="0" borderId="26" xfId="0" applyNumberFormat="1" applyFont="1" applyBorder="1" applyAlignment="1">
      <alignment vertical="center" wrapText="1"/>
    </xf>
    <xf numFmtId="166" fontId="7" fillId="0" borderId="22" xfId="0" applyNumberFormat="1" applyFont="1" applyBorder="1" applyAlignment="1">
      <alignment horizontal="center" vertical="center" wrapText="1"/>
    </xf>
    <xf numFmtId="166" fontId="7" fillId="0" borderId="0" xfId="0" applyNumberFormat="1" applyFont="1" applyAlignment="1">
      <alignment vertical="center" wrapText="1"/>
    </xf>
    <xf numFmtId="166" fontId="7" fillId="0" borderId="25" xfId="0" applyNumberFormat="1" applyFont="1" applyBorder="1" applyAlignment="1">
      <alignment horizontal="center" vertical="center" wrapText="1"/>
    </xf>
    <xf numFmtId="0" fontId="2" fillId="0" borderId="9" xfId="0" applyFont="1" applyBorder="1" applyAlignment="1">
      <alignment horizontal="left" vertical="center"/>
    </xf>
    <xf numFmtId="0" fontId="35" fillId="0" borderId="0" xfId="6" applyFont="1"/>
    <xf numFmtId="0" fontId="3" fillId="6" borderId="8" xfId="0" applyFont="1" applyFill="1" applyBorder="1" applyAlignment="1">
      <alignment vertical="center"/>
    </xf>
    <xf numFmtId="0" fontId="7" fillId="0" borderId="0" xfId="0" quotePrefix="1" applyFont="1" applyAlignment="1">
      <alignment wrapText="1"/>
    </xf>
    <xf numFmtId="0" fontId="3" fillId="6" borderId="8" xfId="0" applyFont="1" applyFill="1" applyBorder="1" applyAlignment="1">
      <alignment vertical="center" wrapText="1"/>
    </xf>
    <xf numFmtId="0" fontId="2" fillId="0" borderId="0" xfId="0" quotePrefix="1" applyFont="1" applyAlignment="1">
      <alignment wrapText="1"/>
    </xf>
    <xf numFmtId="0" fontId="7" fillId="0" borderId="10" xfId="0" applyFont="1" applyBorder="1" applyAlignment="1">
      <alignment vertical="center"/>
    </xf>
    <xf numFmtId="0" fontId="7" fillId="0" borderId="5" xfId="0" applyFont="1" applyBorder="1" applyAlignment="1">
      <alignment vertical="center"/>
    </xf>
    <xf numFmtId="0" fontId="7" fillId="0" borderId="8" xfId="0" applyFont="1" applyBorder="1" applyAlignment="1">
      <alignment vertical="center"/>
    </xf>
    <xf numFmtId="0" fontId="30" fillId="0" borderId="0" xfId="0" applyFont="1"/>
    <xf numFmtId="0" fontId="2" fillId="0" borderId="7" xfId="4" applyFont="1" applyBorder="1" applyAlignment="1">
      <alignment horizontal="center" vertical="center" wrapText="1"/>
    </xf>
    <xf numFmtId="0" fontId="16" fillId="0" borderId="9" xfId="0" applyFont="1" applyBorder="1" applyAlignment="1">
      <alignment horizontal="left" vertical="top" wrapText="1"/>
    </xf>
    <xf numFmtId="0" fontId="7" fillId="0" borderId="9" xfId="4" applyFont="1" applyBorder="1" applyAlignment="1">
      <alignment horizontal="left" vertical="top" wrapText="1"/>
    </xf>
    <xf numFmtId="0" fontId="7" fillId="0" borderId="12" xfId="4" applyFont="1" applyBorder="1" applyAlignment="1">
      <alignment horizontal="left" vertical="top" wrapText="1"/>
    </xf>
    <xf numFmtId="0" fontId="2" fillId="0" borderId="0" xfId="0" applyFont="1" applyAlignment="1">
      <alignment horizontal="left" vertical="center" readingOrder="1"/>
    </xf>
    <xf numFmtId="166" fontId="16" fillId="0" borderId="20" xfId="0" applyNumberFormat="1" applyFont="1" applyBorder="1" applyAlignment="1">
      <alignment horizontal="center" vertical="center" wrapText="1" readingOrder="1"/>
    </xf>
    <xf numFmtId="166" fontId="16" fillId="4" borderId="20" xfId="0" applyNumberFormat="1" applyFont="1" applyFill="1" applyBorder="1" applyAlignment="1">
      <alignment horizontal="center" vertical="center" wrapText="1" readingOrder="1"/>
    </xf>
    <xf numFmtId="0" fontId="36" fillId="0" borderId="0" xfId="0" applyFont="1"/>
    <xf numFmtId="0" fontId="37" fillId="0" borderId="0" xfId="0" quotePrefix="1" applyFont="1" applyAlignment="1">
      <alignment vertical="top" wrapText="1"/>
    </xf>
    <xf numFmtId="0" fontId="37" fillId="0" borderId="0" xfId="0" applyFont="1" applyAlignment="1">
      <alignment vertical="top" wrapText="1"/>
    </xf>
    <xf numFmtId="0" fontId="38" fillId="0" borderId="0" xfId="0" applyFont="1" applyAlignment="1">
      <alignment vertical="top" wrapText="1"/>
    </xf>
    <xf numFmtId="0" fontId="39" fillId="0" borderId="0" xfId="6" quotePrefix="1" applyFont="1" applyAlignment="1">
      <alignment wrapText="1"/>
    </xf>
    <xf numFmtId="0" fontId="39" fillId="0" borderId="0" xfId="6" applyFont="1" applyAlignment="1">
      <alignment wrapText="1"/>
    </xf>
    <xf numFmtId="9" fontId="7" fillId="0" borderId="11" xfId="2" applyNumberFormat="1" applyFont="1" applyBorder="1" applyAlignment="1">
      <alignment horizontal="center" vertical="center"/>
    </xf>
    <xf numFmtId="3" fontId="40" fillId="0" borderId="27" xfId="0" applyNumberFormat="1" applyFont="1" applyBorder="1" applyAlignment="1">
      <alignment horizontal="center" vertical="center"/>
    </xf>
    <xf numFmtId="6" fontId="40" fillId="0" borderId="0" xfId="0" applyNumberFormat="1" applyFont="1" applyAlignment="1">
      <alignment horizontal="center" vertical="center"/>
    </xf>
    <xf numFmtId="168" fontId="40" fillId="0" borderId="27" xfId="5" applyNumberFormat="1" applyFont="1" applyBorder="1" applyAlignment="1">
      <alignment horizontal="center" vertical="center"/>
    </xf>
    <xf numFmtId="0" fontId="40" fillId="0" borderId="11" xfId="0" applyFont="1" applyBorder="1" applyAlignment="1">
      <alignment horizontal="center" vertical="center"/>
    </xf>
    <xf numFmtId="6" fontId="40" fillId="0" borderId="11" xfId="0" applyNumberFormat="1" applyFont="1" applyBorder="1" applyAlignment="1">
      <alignment horizontal="center" vertical="center"/>
    </xf>
    <xf numFmtId="0" fontId="40" fillId="0" borderId="9" xfId="0" applyFont="1" applyBorder="1" applyAlignment="1">
      <alignment horizontal="center" vertical="center"/>
    </xf>
    <xf numFmtId="3" fontId="40" fillId="0" borderId="28" xfId="0" applyNumberFormat="1" applyFont="1" applyBorder="1" applyAlignment="1">
      <alignment horizontal="center" vertical="center"/>
    </xf>
    <xf numFmtId="0" fontId="40" fillId="0" borderId="12" xfId="0" applyFont="1" applyBorder="1" applyAlignment="1">
      <alignment horizontal="center" vertical="center"/>
    </xf>
    <xf numFmtId="0" fontId="7" fillId="0" borderId="12" xfId="4" applyFont="1" applyBorder="1" applyAlignment="1">
      <alignment horizontal="left" vertical="center" wrapText="1"/>
    </xf>
    <xf numFmtId="0" fontId="2" fillId="0" borderId="0" xfId="0" quotePrefix="1" applyFont="1" applyAlignment="1">
      <alignment vertical="top" wrapText="1"/>
    </xf>
    <xf numFmtId="0" fontId="32" fillId="5" borderId="0" xfId="0" applyFont="1" applyFill="1" applyAlignment="1">
      <alignment vertical="center"/>
    </xf>
    <xf numFmtId="0" fontId="41" fillId="5" borderId="0" xfId="0" applyFont="1" applyFill="1"/>
    <xf numFmtId="0" fontId="0" fillId="5" borderId="0" xfId="0" applyFill="1"/>
    <xf numFmtId="0" fontId="3" fillId="6" borderId="0" xfId="0" applyFont="1" applyFill="1" applyAlignment="1">
      <alignment horizontal="center" vertical="center"/>
    </xf>
    <xf numFmtId="0" fontId="2" fillId="0" borderId="0" xfId="0" applyFont="1" applyAlignment="1">
      <alignment horizontal="left" vertical="center" wrapText="1"/>
    </xf>
    <xf numFmtId="0" fontId="14" fillId="0" borderId="0" xfId="0" applyFont="1" applyAlignment="1">
      <alignment horizontal="left" vertical="center"/>
    </xf>
    <xf numFmtId="0" fontId="7" fillId="0" borderId="0" xfId="2" applyFont="1" applyAlignment="1">
      <alignment horizontal="left" vertical="top" wrapText="1"/>
    </xf>
    <xf numFmtId="0" fontId="7" fillId="0" borderId="0" xfId="2" applyFont="1" applyAlignment="1">
      <alignment horizontal="left" vertical="top"/>
    </xf>
    <xf numFmtId="0" fontId="3" fillId="5" borderId="3" xfId="0" applyFont="1" applyFill="1" applyBorder="1" applyAlignment="1">
      <alignment horizontal="left" vertical="center"/>
    </xf>
    <xf numFmtId="0" fontId="3" fillId="5" borderId="2" xfId="0" applyFont="1" applyFill="1" applyBorder="1" applyAlignment="1">
      <alignment horizontal="left" vertical="center"/>
    </xf>
    <xf numFmtId="0" fontId="3" fillId="5" borderId="4" xfId="0" applyFont="1" applyFill="1" applyBorder="1" applyAlignment="1">
      <alignment horizontal="left" vertical="center"/>
    </xf>
    <xf numFmtId="0" fontId="4" fillId="0" borderId="6" xfId="2" applyFont="1" applyBorder="1" applyAlignment="1">
      <alignment horizontal="left" vertical="center"/>
    </xf>
    <xf numFmtId="0" fontId="7" fillId="0" borderId="0" xfId="0" applyFont="1" applyAlignment="1">
      <alignment horizontal="left" vertical="top" wrapText="1"/>
    </xf>
    <xf numFmtId="0" fontId="3" fillId="5" borderId="1" xfId="0" applyFont="1" applyFill="1" applyBorder="1" applyAlignment="1">
      <alignment horizontal="left" vertical="center"/>
    </xf>
    <xf numFmtId="0" fontId="2" fillId="0" borderId="5" xfId="2" applyFont="1" applyBorder="1" applyAlignment="1">
      <alignment horizontal="left" vertical="center"/>
    </xf>
    <xf numFmtId="0" fontId="2" fillId="0" borderId="6" xfId="2" applyFont="1" applyBorder="1" applyAlignment="1">
      <alignment horizontal="left" vertical="center"/>
    </xf>
    <xf numFmtId="0" fontId="2" fillId="0" borderId="7" xfId="2" applyFont="1" applyBorder="1" applyAlignment="1">
      <alignment horizontal="left" vertical="center"/>
    </xf>
    <xf numFmtId="0" fontId="2" fillId="0" borderId="8" xfId="2" applyFont="1" applyBorder="1" applyAlignment="1">
      <alignment horizontal="left" vertical="center"/>
    </xf>
    <xf numFmtId="0" fontId="2" fillId="0" borderId="0" xfId="2" applyFont="1" applyAlignment="1">
      <alignment horizontal="left" vertical="center"/>
    </xf>
    <xf numFmtId="0" fontId="2" fillId="0" borderId="9" xfId="2" applyFont="1" applyBorder="1" applyAlignment="1">
      <alignment horizontal="left" vertical="center"/>
    </xf>
    <xf numFmtId="0" fontId="6" fillId="0" borderId="0" xfId="0" applyFont="1" applyAlignment="1">
      <alignment horizontal="left" vertical="center"/>
    </xf>
    <xf numFmtId="0" fontId="16" fillId="0" borderId="0" xfId="0" applyFont="1" applyAlignment="1">
      <alignment horizontal="left" vertical="top" wrapText="1"/>
    </xf>
    <xf numFmtId="0" fontId="21" fillId="0" borderId="0" xfId="0" applyFont="1" applyAlignment="1">
      <alignment horizontal="left" vertical="top" wrapText="1"/>
    </xf>
    <xf numFmtId="0" fontId="4" fillId="0" borderId="6" xfId="0" applyFont="1" applyBorder="1" applyAlignment="1">
      <alignment horizontal="left" vertical="center"/>
    </xf>
    <xf numFmtId="0" fontId="12" fillId="0" borderId="0" xfId="0" applyFont="1" applyAlignment="1">
      <alignment horizontal="left" vertical="top" wrapText="1"/>
    </xf>
    <xf numFmtId="0" fontId="3" fillId="5" borderId="13" xfId="0" applyFont="1" applyFill="1" applyBorder="1" applyAlignment="1">
      <alignment horizontal="left" vertical="center"/>
    </xf>
    <xf numFmtId="0" fontId="7" fillId="0" borderId="8" xfId="2" applyFont="1" applyBorder="1" applyAlignment="1">
      <alignment vertical="center"/>
    </xf>
    <xf numFmtId="0" fontId="7" fillId="0" borderId="0" xfId="2" applyFont="1" applyAlignment="1">
      <alignment vertical="center"/>
    </xf>
    <xf numFmtId="0" fontId="7" fillId="0" borderId="9" xfId="2" applyFont="1" applyBorder="1" applyAlignment="1">
      <alignment vertical="center"/>
    </xf>
    <xf numFmtId="0" fontId="7" fillId="0" borderId="0" xfId="0" applyFont="1" applyAlignment="1">
      <alignment horizontal="left"/>
    </xf>
    <xf numFmtId="0" fontId="7" fillId="0" borderId="0" xfId="0" applyFont="1" applyAlignment="1">
      <alignment horizontal="left" vertical="top"/>
    </xf>
    <xf numFmtId="0" fontId="3" fillId="5" borderId="14" xfId="0" applyFont="1" applyFill="1" applyBorder="1" applyAlignment="1">
      <alignment horizontal="left" vertical="center"/>
    </xf>
    <xf numFmtId="0" fontId="20" fillId="0" borderId="6" xfId="0" applyFont="1" applyBorder="1" applyAlignment="1">
      <alignment horizontal="left"/>
    </xf>
    <xf numFmtId="0" fontId="30" fillId="0" borderId="0" xfId="0" applyFont="1" applyAlignment="1">
      <alignment horizontal="left" vertical="center"/>
    </xf>
    <xf numFmtId="0" fontId="7"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xf>
    <xf numFmtId="0" fontId="14" fillId="0" borderId="0" xfId="0" applyFont="1" applyAlignment="1">
      <alignment horizontal="left" vertical="center" wrapText="1"/>
    </xf>
    <xf numFmtId="0" fontId="23" fillId="6" borderId="15" xfId="0" applyFont="1" applyFill="1" applyBorder="1" applyAlignment="1">
      <alignment horizontal="center" vertical="center" wrapText="1" readingOrder="1"/>
    </xf>
    <xf numFmtId="166" fontId="16" fillId="3" borderId="1" xfId="0" applyNumberFormat="1" applyFont="1" applyFill="1" applyBorder="1" applyAlignment="1">
      <alignment horizontal="center" vertical="center" wrapText="1" readingOrder="1"/>
    </xf>
    <xf numFmtId="166" fontId="16" fillId="4" borderId="1" xfId="0" applyNumberFormat="1" applyFont="1" applyFill="1" applyBorder="1" applyAlignment="1">
      <alignment horizontal="center" vertical="center" wrapText="1" readingOrder="1"/>
    </xf>
    <xf numFmtId="0" fontId="23" fillId="2" borderId="0" xfId="0" applyFont="1" applyFill="1" applyAlignment="1">
      <alignment horizontal="center" vertical="center" wrapText="1" readingOrder="1"/>
    </xf>
    <xf numFmtId="0" fontId="2" fillId="0" borderId="0" xfId="0" applyFont="1" applyAlignment="1">
      <alignment horizontal="left" vertical="center" wrapText="1" readingOrder="1"/>
    </xf>
    <xf numFmtId="0" fontId="23" fillId="6" borderId="0" xfId="0" applyFont="1" applyFill="1" applyAlignment="1">
      <alignment horizontal="center" vertical="center" wrapText="1" readingOrder="1"/>
    </xf>
    <xf numFmtId="0" fontId="23" fillId="5" borderId="8" xfId="0" applyFont="1" applyFill="1" applyBorder="1" applyAlignment="1">
      <alignment horizontal="center" vertical="center" wrapText="1" readingOrder="1"/>
    </xf>
    <xf numFmtId="0" fontId="23" fillId="5" borderId="0" xfId="0" applyFont="1" applyFill="1" applyAlignment="1">
      <alignment horizontal="center" vertical="center" wrapText="1" readingOrder="1"/>
    </xf>
    <xf numFmtId="0" fontId="23" fillId="2" borderId="8" xfId="0" applyFont="1" applyFill="1" applyBorder="1" applyAlignment="1">
      <alignment horizontal="center" vertical="center" wrapText="1" readingOrder="1"/>
    </xf>
    <xf numFmtId="166" fontId="16" fillId="0" borderId="1" xfId="0" applyNumberFormat="1" applyFont="1" applyBorder="1" applyAlignment="1">
      <alignment horizontal="center" wrapText="1" readingOrder="1"/>
    </xf>
    <xf numFmtId="0" fontId="23" fillId="2" borderId="0" xfId="0" applyFont="1" applyFill="1" applyAlignment="1">
      <alignment horizontal="center" vertical="top" wrapText="1" readingOrder="1"/>
    </xf>
    <xf numFmtId="166" fontId="16" fillId="4" borderId="1" xfId="0" applyNumberFormat="1" applyFont="1" applyFill="1" applyBorder="1" applyAlignment="1">
      <alignment horizontal="center" wrapText="1" readingOrder="1"/>
    </xf>
    <xf numFmtId="0" fontId="23" fillId="2" borderId="8" xfId="0" applyFont="1" applyFill="1" applyBorder="1" applyAlignment="1">
      <alignment horizontal="center" vertical="center" readingOrder="1"/>
    </xf>
    <xf numFmtId="0" fontId="23" fillId="2" borderId="0" xfId="0" applyFont="1" applyFill="1" applyAlignment="1">
      <alignment horizontal="center" vertical="center" readingOrder="1"/>
    </xf>
    <xf numFmtId="0" fontId="23" fillId="5" borderId="0" xfId="0" applyFont="1" applyFill="1" applyAlignment="1">
      <alignment horizontal="center" vertical="top" wrapText="1" readingOrder="1"/>
    </xf>
    <xf numFmtId="0" fontId="2" fillId="0" borderId="0" xfId="0" applyFont="1" applyAlignment="1">
      <alignment horizontal="left" vertical="center" readingOrder="1"/>
    </xf>
    <xf numFmtId="166" fontId="16" fillId="4" borderId="21" xfId="0" applyNumberFormat="1" applyFont="1" applyFill="1" applyBorder="1" applyAlignment="1">
      <alignment horizontal="center" vertical="center" wrapText="1" readingOrder="1"/>
    </xf>
    <xf numFmtId="166" fontId="16" fillId="4" borderId="22" xfId="0" applyNumberFormat="1" applyFont="1" applyFill="1" applyBorder="1" applyAlignment="1">
      <alignment horizontal="center" vertical="center" wrapText="1" readingOrder="1"/>
    </xf>
    <xf numFmtId="166" fontId="16" fillId="4" borderId="23" xfId="0" applyNumberFormat="1" applyFont="1" applyFill="1" applyBorder="1" applyAlignment="1">
      <alignment horizontal="center" vertical="center" wrapText="1" readingOrder="1"/>
    </xf>
    <xf numFmtId="166" fontId="16" fillId="0" borderId="1" xfId="0" applyNumberFormat="1" applyFont="1" applyBorder="1" applyAlignment="1">
      <alignment horizontal="center" vertical="center" wrapText="1" readingOrder="1"/>
    </xf>
    <xf numFmtId="0" fontId="7" fillId="0" borderId="0" xfId="0" applyFont="1" applyAlignment="1">
      <alignment horizontal="left" wrapText="1"/>
    </xf>
    <xf numFmtId="0" fontId="7" fillId="0" borderId="0" xfId="2" applyFont="1" applyAlignment="1">
      <alignment horizontal="left" vertical="center" wrapText="1"/>
    </xf>
    <xf numFmtId="0" fontId="3" fillId="5" borderId="5" xfId="0" applyFont="1" applyFill="1" applyBorder="1" applyAlignment="1">
      <alignment horizontal="left" vertical="center"/>
    </xf>
    <xf numFmtId="0" fontId="3" fillId="5" borderId="6" xfId="0" applyFont="1" applyFill="1" applyBorder="1" applyAlignment="1">
      <alignment horizontal="left" vertical="center"/>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8" xfId="0" applyFont="1" applyBorder="1" applyAlignment="1">
      <alignment horizontal="center" vertical="center"/>
    </xf>
    <xf numFmtId="0" fontId="14" fillId="0" borderId="0" xfId="0" applyFont="1" applyAlignment="1">
      <alignment horizontal="left"/>
    </xf>
    <xf numFmtId="0" fontId="2" fillId="0" borderId="0" xfId="0" applyFont="1" applyAlignment="1">
      <alignment horizontal="left" wrapText="1"/>
    </xf>
    <xf numFmtId="0" fontId="4" fillId="0" borderId="6" xfId="0" applyFont="1" applyBorder="1" applyAlignment="1">
      <alignment horizontal="left"/>
    </xf>
  </cellXfs>
  <cellStyles count="7">
    <cellStyle name="Comma" xfId="5" builtinId="3"/>
    <cellStyle name="Hyperlink" xfId="6" builtinId="8"/>
    <cellStyle name="Normal" xfId="0" builtinId="0"/>
    <cellStyle name="Normal 2" xfId="4" xr:uid="{CDE34EBD-EACC-4DCE-B6C2-541620EFB432}"/>
    <cellStyle name="Normal 3" xfId="2" xr:uid="{695ADBB4-26C4-4E7A-A43A-205D87A95159}"/>
    <cellStyle name="Percent" xfId="1" builtinId="5"/>
    <cellStyle name="Percent 2" xfId="3" xr:uid="{6B8CF780-C1F6-4A15-817A-54AB31684E43}"/>
  </cellStyles>
  <dxfs count="0"/>
  <tableStyles count="0" defaultTableStyle="TableStyleMedium2" defaultPivotStyle="PivotStyleLight16"/>
  <colors>
    <mruColors>
      <color rgb="FF2140CE"/>
      <color rgb="FF147CB3"/>
      <color rgb="FF0A2E73"/>
      <color rgb="FFFF0000"/>
      <color rgb="FF0A2F73"/>
      <color rgb="FFFFC000"/>
      <color rgb="FFFF455D"/>
      <color rgb="FFFFED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Ubuntu" panose="020B0504030602030204" pitchFamily="34" charset="0"/>
                <a:ea typeface="+mn-ea"/>
                <a:cs typeface="+mn-cs"/>
              </a:defRPr>
            </a:pPr>
            <a:r>
              <a:rPr lang="en-GB">
                <a:solidFill>
                  <a:sysClr val="windowText" lastClr="000000"/>
                </a:solidFill>
                <a:latin typeface="Ubuntu" panose="020B0504030602030204" pitchFamily="34" charset="0"/>
              </a:rPr>
              <a:t>Phoenix</a:t>
            </a:r>
            <a:r>
              <a:rPr lang="en-GB" baseline="0">
                <a:solidFill>
                  <a:sysClr val="windowText" lastClr="000000"/>
                </a:solidFill>
                <a:latin typeface="Ubuntu" panose="020B0504030602030204" pitchFamily="34" charset="0"/>
              </a:rPr>
              <a:t> Group Quartiles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Ubuntu" panose="020B0504030602030204" pitchFamily="34" charset="0"/>
              <a:ea typeface="+mn-ea"/>
              <a:cs typeface="+mn-cs"/>
            </a:defRPr>
          </a:pPr>
          <a:endParaRPr lang="en-US"/>
        </a:p>
      </c:txPr>
    </c:title>
    <c:autoTitleDeleted val="0"/>
    <c:plotArea>
      <c:layout/>
      <c:barChart>
        <c:barDir val="bar"/>
        <c:grouping val="stacked"/>
        <c:varyColors val="0"/>
        <c:ser>
          <c:idx val="0"/>
          <c:order val="0"/>
          <c:tx>
            <c:strRef>
              <c:f>'2.4 Soc. Pay Gap Reporting'!$P$22</c:f>
              <c:strCache>
                <c:ptCount val="1"/>
                <c:pt idx="0">
                  <c:v>Female</c:v>
                </c:pt>
              </c:strCache>
            </c:strRef>
          </c:tx>
          <c:spPr>
            <a:solidFill>
              <a:srgbClr val="0A2F7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Ubuntu" panose="020B050403060203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 Soc. Pay Gap Reporting'!$O$23:$O$26</c:f>
              <c:strCache>
                <c:ptCount val="4"/>
                <c:pt idx="0">
                  <c:v>Q1 (Lower)</c:v>
                </c:pt>
                <c:pt idx="1">
                  <c:v>Q2 (Lower Middle)</c:v>
                </c:pt>
                <c:pt idx="2">
                  <c:v>Q3 (Upper Middle)</c:v>
                </c:pt>
                <c:pt idx="3">
                  <c:v>Q4 (Upper)  </c:v>
                </c:pt>
              </c:strCache>
            </c:strRef>
          </c:cat>
          <c:val>
            <c:numRef>
              <c:f>'2.4 Soc. Pay Gap Reporting'!$P$23:$P$26</c:f>
              <c:numCache>
                <c:formatCode>0.0%</c:formatCode>
                <c:ptCount val="4"/>
                <c:pt idx="0">
                  <c:v>0.61599999999999999</c:v>
                </c:pt>
                <c:pt idx="1">
                  <c:v>0.53</c:v>
                </c:pt>
                <c:pt idx="2">
                  <c:v>0.48699999999999999</c:v>
                </c:pt>
                <c:pt idx="3">
                  <c:v>0.373</c:v>
                </c:pt>
              </c:numCache>
            </c:numRef>
          </c:val>
          <c:extLst>
            <c:ext xmlns:c16="http://schemas.microsoft.com/office/drawing/2014/chart" uri="{C3380CC4-5D6E-409C-BE32-E72D297353CC}">
              <c16:uniqueId val="{00000000-BD72-4464-AF67-26900204BCF7}"/>
            </c:ext>
          </c:extLst>
        </c:ser>
        <c:ser>
          <c:idx val="1"/>
          <c:order val="1"/>
          <c:tx>
            <c:strRef>
              <c:f>'2.4 Soc. Pay Gap Reporting'!$Q$22</c:f>
              <c:strCache>
                <c:ptCount val="1"/>
                <c:pt idx="0">
                  <c:v>Male</c:v>
                </c:pt>
              </c:strCache>
            </c:strRef>
          </c:tx>
          <c:spPr>
            <a:solidFill>
              <a:srgbClr val="2140C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Ubuntu" panose="020B050403060203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 Soc. Pay Gap Reporting'!$O$23:$O$26</c:f>
              <c:strCache>
                <c:ptCount val="4"/>
                <c:pt idx="0">
                  <c:v>Q1 (Lower)</c:v>
                </c:pt>
                <c:pt idx="1">
                  <c:v>Q2 (Lower Middle)</c:v>
                </c:pt>
                <c:pt idx="2">
                  <c:v>Q3 (Upper Middle)</c:v>
                </c:pt>
                <c:pt idx="3">
                  <c:v>Q4 (Upper)  </c:v>
                </c:pt>
              </c:strCache>
            </c:strRef>
          </c:cat>
          <c:val>
            <c:numRef>
              <c:f>'2.4 Soc. Pay Gap Reporting'!$Q$23:$Q$26</c:f>
              <c:numCache>
                <c:formatCode>0.0%</c:formatCode>
                <c:ptCount val="4"/>
                <c:pt idx="0">
                  <c:v>0.38400000000000001</c:v>
                </c:pt>
                <c:pt idx="1">
                  <c:v>0.47</c:v>
                </c:pt>
                <c:pt idx="2">
                  <c:v>0.51300000000000001</c:v>
                </c:pt>
                <c:pt idx="3">
                  <c:v>0.627</c:v>
                </c:pt>
              </c:numCache>
            </c:numRef>
          </c:val>
          <c:extLst>
            <c:ext xmlns:c16="http://schemas.microsoft.com/office/drawing/2014/chart" uri="{C3380CC4-5D6E-409C-BE32-E72D297353CC}">
              <c16:uniqueId val="{00000001-BD72-4464-AF67-26900204BCF7}"/>
            </c:ext>
          </c:extLst>
        </c:ser>
        <c:dLbls>
          <c:dLblPos val="ctr"/>
          <c:showLegendKey val="0"/>
          <c:showVal val="1"/>
          <c:showCatName val="0"/>
          <c:showSerName val="0"/>
          <c:showPercent val="0"/>
          <c:showBubbleSize val="0"/>
        </c:dLbls>
        <c:gapWidth val="150"/>
        <c:overlap val="100"/>
        <c:axId val="1266948431"/>
        <c:axId val="1266948847"/>
      </c:barChart>
      <c:catAx>
        <c:axId val="12669484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Ubuntu" panose="020B0504030602030204" pitchFamily="34" charset="0"/>
                <a:ea typeface="+mn-ea"/>
                <a:cs typeface="+mn-cs"/>
              </a:defRPr>
            </a:pPr>
            <a:endParaRPr lang="en-US"/>
          </a:p>
        </c:txPr>
        <c:crossAx val="1266948847"/>
        <c:crosses val="autoZero"/>
        <c:auto val="1"/>
        <c:lblAlgn val="ctr"/>
        <c:lblOffset val="100"/>
        <c:noMultiLvlLbl val="0"/>
      </c:catAx>
      <c:valAx>
        <c:axId val="1266948847"/>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1266948431"/>
        <c:crosses val="autoZero"/>
        <c:crossBetween val="between"/>
      </c:valAx>
      <c:spPr>
        <a:noFill/>
        <a:ln>
          <a:noFill/>
        </a:ln>
        <a:effectLst/>
      </c:spPr>
    </c:plotArea>
    <c:legend>
      <c:legendPos val="b"/>
      <c:layout>
        <c:manualLayout>
          <c:xMode val="edge"/>
          <c:yMode val="edge"/>
          <c:x val="0.40147829811058389"/>
          <c:y val="0.84269831064867529"/>
          <c:w val="0.28157572041692214"/>
          <c:h val="0.120985902135149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Ubuntu" panose="020B05040306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Ubuntu" panose="020B0504030602030204" pitchFamily="34" charset="0"/>
              </a:rPr>
              <a:t>Phoenix</a:t>
            </a:r>
            <a:r>
              <a:rPr lang="en-GB" baseline="0">
                <a:latin typeface="Ubuntu" panose="020B0504030602030204" pitchFamily="34" charset="0"/>
              </a:rPr>
              <a:t> Group Quartiles 2025</a:t>
            </a:r>
            <a:endParaRPr lang="en-GB">
              <a:latin typeface="Ubuntu" panose="020B0504030602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stacked"/>
        <c:varyColors val="0"/>
        <c:ser>
          <c:idx val="0"/>
          <c:order val="0"/>
          <c:tx>
            <c:strRef>
              <c:f>'2.4 Soc. Pay Gap Reporting'!$N$29</c:f>
              <c:strCache>
                <c:ptCount val="1"/>
                <c:pt idx="0">
                  <c:v>Female</c:v>
                </c:pt>
              </c:strCache>
            </c:strRef>
          </c:tx>
          <c:spPr>
            <a:solidFill>
              <a:srgbClr val="0A2F7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 Soc. Pay Gap Reporting'!$M$30:$M$33</c:f>
              <c:strCache>
                <c:ptCount val="4"/>
                <c:pt idx="0">
                  <c:v>Q1 (Lower)</c:v>
                </c:pt>
                <c:pt idx="1">
                  <c:v>Q2 (Lower Middle)</c:v>
                </c:pt>
                <c:pt idx="2">
                  <c:v>Q3 (Upper Middle)</c:v>
                </c:pt>
                <c:pt idx="3">
                  <c:v>Q4 (Upper)  </c:v>
                </c:pt>
              </c:strCache>
            </c:strRef>
          </c:cat>
          <c:val>
            <c:numRef>
              <c:f>'2.4 Soc. Pay Gap Reporting'!$N$30:$N$33</c:f>
              <c:numCache>
                <c:formatCode>0.0%</c:formatCode>
                <c:ptCount val="4"/>
                <c:pt idx="0">
                  <c:v>0.56999999999999995</c:v>
                </c:pt>
                <c:pt idx="1">
                  <c:v>0.51900000000000002</c:v>
                </c:pt>
                <c:pt idx="2">
                  <c:v>0.46600000000000003</c:v>
                </c:pt>
                <c:pt idx="3">
                  <c:v>0.36899999999999999</c:v>
                </c:pt>
              </c:numCache>
            </c:numRef>
          </c:val>
          <c:extLst>
            <c:ext xmlns:c16="http://schemas.microsoft.com/office/drawing/2014/chart" uri="{C3380CC4-5D6E-409C-BE32-E72D297353CC}">
              <c16:uniqueId val="{00000000-C2BE-40BC-BD54-FA34BA8A56EC}"/>
            </c:ext>
          </c:extLst>
        </c:ser>
        <c:ser>
          <c:idx val="1"/>
          <c:order val="1"/>
          <c:tx>
            <c:strRef>
              <c:f>'2.4 Soc. Pay Gap Reporting'!$O$29</c:f>
              <c:strCache>
                <c:ptCount val="1"/>
                <c:pt idx="0">
                  <c:v>Male</c:v>
                </c:pt>
              </c:strCache>
            </c:strRef>
          </c:tx>
          <c:spPr>
            <a:solidFill>
              <a:srgbClr val="147CB3"/>
            </a:solidFill>
            <a:ln>
              <a:noFill/>
            </a:ln>
            <a:effectLst/>
          </c:spPr>
          <c:invertIfNegative val="0"/>
          <c:dPt>
            <c:idx val="0"/>
            <c:invertIfNegative val="0"/>
            <c:bubble3D val="0"/>
            <c:spPr>
              <a:solidFill>
                <a:srgbClr val="2140CE"/>
              </a:solidFill>
              <a:ln>
                <a:noFill/>
              </a:ln>
              <a:effectLst/>
            </c:spPr>
            <c:extLst>
              <c:ext xmlns:c16="http://schemas.microsoft.com/office/drawing/2014/chart" uri="{C3380CC4-5D6E-409C-BE32-E72D297353CC}">
                <c16:uniqueId val="{00000003-CEF4-F240-8E53-49989554D4D5}"/>
              </c:ext>
            </c:extLst>
          </c:dPt>
          <c:dPt>
            <c:idx val="1"/>
            <c:invertIfNegative val="0"/>
            <c:bubble3D val="0"/>
            <c:spPr>
              <a:solidFill>
                <a:srgbClr val="2140CE"/>
              </a:solidFill>
              <a:ln>
                <a:noFill/>
              </a:ln>
              <a:effectLst/>
            </c:spPr>
            <c:extLst>
              <c:ext xmlns:c16="http://schemas.microsoft.com/office/drawing/2014/chart" uri="{C3380CC4-5D6E-409C-BE32-E72D297353CC}">
                <c16:uniqueId val="{00000002-CEF4-F240-8E53-49989554D4D5}"/>
              </c:ext>
            </c:extLst>
          </c:dPt>
          <c:dPt>
            <c:idx val="2"/>
            <c:invertIfNegative val="0"/>
            <c:bubble3D val="0"/>
            <c:spPr>
              <a:solidFill>
                <a:srgbClr val="2140CE"/>
              </a:solidFill>
              <a:ln>
                <a:noFill/>
              </a:ln>
              <a:effectLst/>
            </c:spPr>
            <c:extLst>
              <c:ext xmlns:c16="http://schemas.microsoft.com/office/drawing/2014/chart" uri="{C3380CC4-5D6E-409C-BE32-E72D297353CC}">
                <c16:uniqueId val="{00000001-CEF4-F240-8E53-49989554D4D5}"/>
              </c:ext>
            </c:extLst>
          </c:dPt>
          <c:dPt>
            <c:idx val="3"/>
            <c:invertIfNegative val="0"/>
            <c:bubble3D val="0"/>
            <c:spPr>
              <a:solidFill>
                <a:srgbClr val="2140CE"/>
              </a:solidFill>
              <a:ln>
                <a:noFill/>
              </a:ln>
              <a:effectLst/>
            </c:spPr>
            <c:extLst>
              <c:ext xmlns:c16="http://schemas.microsoft.com/office/drawing/2014/chart" uri="{C3380CC4-5D6E-409C-BE32-E72D297353CC}">
                <c16:uniqueId val="{00000000-CEF4-F240-8E53-49989554D4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 Soc. Pay Gap Reporting'!$M$30:$M$33</c:f>
              <c:strCache>
                <c:ptCount val="4"/>
                <c:pt idx="0">
                  <c:v>Q1 (Lower)</c:v>
                </c:pt>
                <c:pt idx="1">
                  <c:v>Q2 (Lower Middle)</c:v>
                </c:pt>
                <c:pt idx="2">
                  <c:v>Q3 (Upper Middle)</c:v>
                </c:pt>
                <c:pt idx="3">
                  <c:v>Q4 (Upper)  </c:v>
                </c:pt>
              </c:strCache>
            </c:strRef>
          </c:cat>
          <c:val>
            <c:numRef>
              <c:f>'2.4 Soc. Pay Gap Reporting'!$O$30:$O$33</c:f>
              <c:numCache>
                <c:formatCode>0.0%</c:formatCode>
                <c:ptCount val="4"/>
                <c:pt idx="0">
                  <c:v>0.43</c:v>
                </c:pt>
                <c:pt idx="1">
                  <c:v>0.48099999999999998</c:v>
                </c:pt>
                <c:pt idx="2">
                  <c:v>0.53400000000000003</c:v>
                </c:pt>
                <c:pt idx="3">
                  <c:v>0.63100000000000001</c:v>
                </c:pt>
              </c:numCache>
            </c:numRef>
          </c:val>
          <c:extLst>
            <c:ext xmlns:c16="http://schemas.microsoft.com/office/drawing/2014/chart" uri="{C3380CC4-5D6E-409C-BE32-E72D297353CC}">
              <c16:uniqueId val="{00000001-C2BE-40BC-BD54-FA34BA8A56EC}"/>
            </c:ext>
          </c:extLst>
        </c:ser>
        <c:dLbls>
          <c:dLblPos val="ctr"/>
          <c:showLegendKey val="0"/>
          <c:showVal val="1"/>
          <c:showCatName val="0"/>
          <c:showSerName val="0"/>
          <c:showPercent val="0"/>
          <c:showBubbleSize val="0"/>
        </c:dLbls>
        <c:gapWidth val="150"/>
        <c:overlap val="100"/>
        <c:axId val="539896255"/>
        <c:axId val="539890847"/>
      </c:barChart>
      <c:catAx>
        <c:axId val="539896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buntu" panose="020B0504030602030204" pitchFamily="34" charset="0"/>
                <a:ea typeface="+mn-ea"/>
                <a:cs typeface="+mn-cs"/>
              </a:defRPr>
            </a:pPr>
            <a:endParaRPr lang="en-US"/>
          </a:p>
        </c:txPr>
        <c:crossAx val="539890847"/>
        <c:crosses val="autoZero"/>
        <c:auto val="1"/>
        <c:lblAlgn val="ctr"/>
        <c:lblOffset val="100"/>
        <c:noMultiLvlLbl val="0"/>
      </c:catAx>
      <c:valAx>
        <c:axId val="539890847"/>
        <c:scaling>
          <c:orientation val="minMax"/>
          <c:max val="1"/>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539896255"/>
        <c:crosses val="autoZero"/>
        <c:crossBetween val="between"/>
      </c:valAx>
      <c:spPr>
        <a:noFill/>
        <a:ln>
          <a:noFill/>
        </a:ln>
        <a:effectLst/>
      </c:spPr>
    </c:plotArea>
    <c:legend>
      <c:legendPos val="b"/>
      <c:layout>
        <c:manualLayout>
          <c:xMode val="edge"/>
          <c:yMode val="edge"/>
          <c:x val="0.40558357718923554"/>
          <c:y val="0.85034736058328342"/>
          <c:w val="0.26390093046908231"/>
          <c:h val="0.114950736504625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6915</xdr:rowOff>
    </xdr:from>
    <xdr:to>
      <xdr:col>11</xdr:col>
      <xdr:colOff>600075</xdr:colOff>
      <xdr:row>31</xdr:row>
      <xdr:rowOff>110840</xdr:rowOff>
    </xdr:to>
    <xdr:pic>
      <xdr:nvPicPr>
        <xdr:cNvPr id="3" name="Picture 2">
          <a:extLst>
            <a:ext uri="{FF2B5EF4-FFF2-40B4-BE49-F238E27FC236}">
              <a16:creationId xmlns:a16="http://schemas.microsoft.com/office/drawing/2014/main" id="{234D4E1E-F147-489F-B16A-C29E9693BE25}"/>
            </a:ext>
          </a:extLst>
        </xdr:cNvPr>
        <xdr:cNvPicPr>
          <a:picLocks noChangeAspect="1"/>
        </xdr:cNvPicPr>
      </xdr:nvPicPr>
      <xdr:blipFill>
        <a:blip xmlns:r="http://schemas.openxmlformats.org/officeDocument/2006/relationships" r:embed="rId1"/>
        <a:stretch>
          <a:fillRect/>
        </a:stretch>
      </xdr:blipFill>
      <xdr:spPr>
        <a:xfrm>
          <a:off x="0" y="6915"/>
          <a:ext cx="7515225" cy="5456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551426</xdr:colOff>
      <xdr:row>19</xdr:row>
      <xdr:rowOff>127810</xdr:rowOff>
    </xdr:from>
    <xdr:to>
      <xdr:col>17</xdr:col>
      <xdr:colOff>212107</xdr:colOff>
      <xdr:row>26</xdr:row>
      <xdr:rowOff>-1</xdr:rowOff>
    </xdr:to>
    <xdr:graphicFrame macro="">
      <xdr:nvGraphicFramePr>
        <xdr:cNvPr id="8" name="Chart 7">
          <a:extLst>
            <a:ext uri="{FF2B5EF4-FFF2-40B4-BE49-F238E27FC236}">
              <a16:creationId xmlns:a16="http://schemas.microsoft.com/office/drawing/2014/main" id="{6666DCCC-9FEB-61A1-3D98-50A5046287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553845</xdr:colOff>
      <xdr:row>26</xdr:row>
      <xdr:rowOff>50131</xdr:rowOff>
    </xdr:from>
    <xdr:to>
      <xdr:col>17</xdr:col>
      <xdr:colOff>198267</xdr:colOff>
      <xdr:row>36</xdr:row>
      <xdr:rowOff>0</xdr:rowOff>
    </xdr:to>
    <xdr:graphicFrame macro="">
      <xdr:nvGraphicFramePr>
        <xdr:cNvPr id="20" name="Chart 8">
          <a:extLst>
            <a:ext uri="{FF2B5EF4-FFF2-40B4-BE49-F238E27FC236}">
              <a16:creationId xmlns:a16="http://schemas.microsoft.com/office/drawing/2014/main" id="{33091ED6-FA9A-95B1-7988-1AF044B97AF7}"/>
            </a:ext>
            <a:ext uri="{147F2762-F138-4A5C-976F-8EAC2B608ADB}">
              <a16:predDERef xmlns:a16="http://schemas.microsoft.com/office/drawing/2014/main" pred="{6666DCCC-9FEB-61A1-3D98-50A5046287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library.standardlife.co.uk/assurance-statement-and-assurance-methodologies-2025.pdf" TargetMode="External"/><Relationship Id="rId2" Type="http://schemas.openxmlformats.org/officeDocument/2006/relationships/hyperlink" Target="https://library.standardlife.co.uk/annual-report-and-accounts-2025.pdf" TargetMode="External"/><Relationship Id="rId1" Type="http://schemas.openxmlformats.org/officeDocument/2006/relationships/hyperlink" Target="https://library.standardlife.co.uk/sustainability-report-2025.pdf" TargetMode="External"/><Relationship Id="rId5" Type="http://schemas.openxmlformats.org/officeDocument/2006/relationships/printerSettings" Target="../printerSettings/printerSettings2.bin"/><Relationship Id="rId4" Type="http://schemas.openxmlformats.org/officeDocument/2006/relationships/hyperlink" Target="https://www.standardlifeplc.com/sustainability/reports-policy-membershi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7733-D469-44E4-99D1-A1DD5DC47E73}">
  <sheetPr>
    <tabColor theme="7"/>
  </sheetPr>
  <dimension ref="A2:F7"/>
  <sheetViews>
    <sheetView tabSelected="1" zoomScaleNormal="100" workbookViewId="0">
      <selection activeCell="Q27" sqref="Q27"/>
    </sheetView>
  </sheetViews>
  <sheetFormatPr defaultColWidth="9" defaultRowHeight="13.5" x14ac:dyDescent="0.25"/>
  <cols>
    <col min="1" max="16384" width="9" style="2"/>
  </cols>
  <sheetData>
    <row r="2" spans="1:6" x14ac:dyDescent="0.25">
      <c r="A2" s="100"/>
      <c r="B2" s="100"/>
      <c r="C2" s="100"/>
      <c r="D2" s="100"/>
      <c r="E2" s="100"/>
      <c r="F2" s="100"/>
    </row>
    <row r="3" spans="1:6" x14ac:dyDescent="0.25">
      <c r="A3" s="100"/>
      <c r="B3" s="100"/>
      <c r="C3" s="100"/>
      <c r="D3" s="100"/>
      <c r="E3" s="100"/>
      <c r="F3" s="100"/>
    </row>
    <row r="4" spans="1:6" ht="14.5" x14ac:dyDescent="0.35">
      <c r="A4"/>
      <c r="B4"/>
      <c r="C4"/>
      <c r="D4"/>
      <c r="E4"/>
      <c r="F4" s="100"/>
    </row>
    <row r="5" spans="1:6" ht="14.5" x14ac:dyDescent="0.35">
      <c r="A5"/>
      <c r="B5"/>
      <c r="C5"/>
      <c r="D5"/>
      <c r="E5"/>
      <c r="F5" s="100"/>
    </row>
    <row r="6" spans="1:6" ht="14.5" x14ac:dyDescent="0.35">
      <c r="A6"/>
      <c r="B6"/>
      <c r="C6"/>
      <c r="D6"/>
      <c r="E6"/>
      <c r="F6" s="100"/>
    </row>
    <row r="7" spans="1:6" ht="14.5" x14ac:dyDescent="0.35">
      <c r="A7"/>
      <c r="B7"/>
      <c r="C7"/>
      <c r="D7"/>
      <c r="E7"/>
      <c r="F7" s="100"/>
    </row>
  </sheetData>
  <sheetProtection algorithmName="SHA-512" hashValue="usHBgJJtumfm2iVfzpSd3i4p9ic9o+VMJRzXvmgMC8DLZyDux+QJCt/bqNHI8c6epW9AdKNEicnfQ0OPED+cvg==" saltValue="xY5vPZAAEbcq0p8ADOl/Lw==" spinCount="100000" sheet="1" objects="1" scenarios="1"/>
  <pageMargins left="0.7" right="0.7" top="0.75" bottom="0.75" header="0.3" footer="0.3"/>
  <pageSetup orientation="portrait" r:id="rId1"/>
  <headerFooter>
    <oddFooter>&amp;C_x000D_&amp;1#&amp;"Aptos"&amp;10&amp;K000000 Restricted: Only share within the authorised distribution list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F81E-BBC4-4626-AF70-5EA4865953AC}">
  <sheetPr>
    <pageSetUpPr fitToPage="1"/>
  </sheetPr>
  <dimension ref="B1:F28"/>
  <sheetViews>
    <sheetView topLeftCell="A11" zoomScaleNormal="100" workbookViewId="0">
      <selection activeCell="I5" sqref="I5"/>
    </sheetView>
  </sheetViews>
  <sheetFormatPr defaultColWidth="9" defaultRowHeight="13.5" x14ac:dyDescent="0.25"/>
  <cols>
    <col min="1" max="1" width="2.7265625" style="2" customWidth="1"/>
    <col min="2" max="2" width="121.81640625" style="2" customWidth="1"/>
    <col min="3" max="3" width="16.08984375" style="2" customWidth="1"/>
    <col min="4" max="4" width="9" style="2" customWidth="1"/>
    <col min="5" max="5" width="13.7265625" style="2" customWidth="1"/>
    <col min="6" max="6" width="12.7265625" style="2" customWidth="1"/>
    <col min="7" max="16384" width="9" style="2"/>
  </cols>
  <sheetData>
    <row r="1" spans="2:6" s="1" customFormat="1" ht="25.4" customHeight="1" x14ac:dyDescent="0.35"/>
    <row r="2" spans="2:6" s="1" customFormat="1" ht="25.4" customHeight="1" x14ac:dyDescent="0.35">
      <c r="B2" s="282" t="s">
        <v>295</v>
      </c>
      <c r="C2" s="282"/>
      <c r="D2" s="282"/>
      <c r="E2" s="282"/>
      <c r="F2" s="282"/>
    </row>
    <row r="3" spans="2:6" s="1" customFormat="1" ht="3" customHeight="1" x14ac:dyDescent="0.35"/>
    <row r="4" spans="2:6" s="1" customFormat="1" ht="25.4" customHeight="1" x14ac:dyDescent="0.35">
      <c r="B4" s="171"/>
      <c r="C4" s="172" t="s">
        <v>29</v>
      </c>
      <c r="D4" s="173">
        <v>2025</v>
      </c>
      <c r="E4" s="172">
        <v>2024</v>
      </c>
      <c r="F4" s="174">
        <v>2023</v>
      </c>
    </row>
    <row r="5" spans="2:6" s="1" customFormat="1" ht="25.4" customHeight="1" x14ac:dyDescent="0.35">
      <c r="B5" s="258" t="s">
        <v>296</v>
      </c>
      <c r="C5" s="258"/>
      <c r="D5" s="258"/>
      <c r="E5" s="258"/>
      <c r="F5" s="258"/>
    </row>
    <row r="6" spans="2:6" s="1" customFormat="1" ht="25.4" customHeight="1" x14ac:dyDescent="0.35">
      <c r="B6" s="62" t="s">
        <v>297</v>
      </c>
      <c r="C6" s="8"/>
      <c r="D6" s="39" t="s">
        <v>298</v>
      </c>
      <c r="E6" s="40">
        <v>0.15</v>
      </c>
      <c r="F6" s="73">
        <v>0.214</v>
      </c>
    </row>
    <row r="7" spans="2:6" s="1" customFormat="1" ht="25.4" customHeight="1" x14ac:dyDescent="0.35">
      <c r="B7" s="12" t="s">
        <v>299</v>
      </c>
      <c r="C7" s="9"/>
      <c r="D7" s="25">
        <v>0</v>
      </c>
      <c r="E7" s="103">
        <v>0</v>
      </c>
      <c r="F7" s="158" t="s">
        <v>300</v>
      </c>
    </row>
    <row r="8" spans="2:6" s="1" customFormat="1" ht="25.4" customHeight="1" x14ac:dyDescent="0.35">
      <c r="B8" s="12" t="s">
        <v>301</v>
      </c>
      <c r="C8" s="9" t="s">
        <v>37</v>
      </c>
      <c r="D8" s="25">
        <v>0.14000000000000001</v>
      </c>
      <c r="E8" s="69">
        <v>0.13200000000000001</v>
      </c>
      <c r="F8" s="67">
        <v>0.114</v>
      </c>
    </row>
    <row r="9" spans="2:6" s="1" customFormat="1" ht="25.4" customHeight="1" x14ac:dyDescent="0.35">
      <c r="B9" s="12" t="s">
        <v>302</v>
      </c>
      <c r="C9" s="9" t="s">
        <v>37</v>
      </c>
      <c r="D9" s="144">
        <v>8.0000000000000002E-3</v>
      </c>
      <c r="E9" s="69">
        <v>7.0000000000000001E-3</v>
      </c>
      <c r="F9" s="67" t="s">
        <v>234</v>
      </c>
    </row>
    <row r="10" spans="2:6" s="1" customFormat="1" ht="25.4" customHeight="1" x14ac:dyDescent="0.35">
      <c r="B10" s="12" t="s">
        <v>303</v>
      </c>
      <c r="C10" s="9" t="s">
        <v>37</v>
      </c>
      <c r="D10" s="144">
        <v>0.157</v>
      </c>
      <c r="E10" s="69">
        <v>0.14699999999999999</v>
      </c>
      <c r="F10" s="157">
        <v>0.14799999999999999</v>
      </c>
    </row>
    <row r="11" spans="2:6" s="1" customFormat="1" ht="25.4" customHeight="1" x14ac:dyDescent="0.35">
      <c r="B11" s="61" t="s">
        <v>304</v>
      </c>
      <c r="C11" s="22"/>
      <c r="D11" s="102">
        <v>6.0000000000000001E-3</v>
      </c>
      <c r="E11" s="74">
        <v>-8.0000000000000002E-3</v>
      </c>
      <c r="F11" s="97">
        <v>-0.03</v>
      </c>
    </row>
    <row r="12" spans="2:6" s="1" customFormat="1" ht="25.4" customHeight="1" x14ac:dyDescent="0.35">
      <c r="B12" s="258" t="s">
        <v>305</v>
      </c>
      <c r="C12" s="258"/>
      <c r="D12" s="258"/>
      <c r="E12" s="258"/>
      <c r="F12" s="258"/>
    </row>
    <row r="13" spans="2:6" s="1" customFormat="1" ht="25.4" customHeight="1" x14ac:dyDescent="0.35">
      <c r="B13" s="62" t="s">
        <v>306</v>
      </c>
      <c r="C13" s="8"/>
      <c r="D13" s="25">
        <v>0.57999999999999996</v>
      </c>
      <c r="E13" s="40">
        <v>0.62</v>
      </c>
      <c r="F13" s="73">
        <v>0.35699999999999998</v>
      </c>
    </row>
    <row r="14" spans="2:6" s="1" customFormat="1" ht="25.4" customHeight="1" x14ac:dyDescent="0.35">
      <c r="B14" s="12" t="s">
        <v>307</v>
      </c>
      <c r="C14" s="9"/>
      <c r="D14" s="25">
        <v>0.5</v>
      </c>
      <c r="E14" s="40">
        <v>0.5</v>
      </c>
      <c r="F14" s="67">
        <v>0.55600000000000005</v>
      </c>
    </row>
    <row r="15" spans="2:6" s="1" customFormat="1" ht="25.4" customHeight="1" x14ac:dyDescent="0.35">
      <c r="B15" s="12" t="s">
        <v>308</v>
      </c>
      <c r="C15" s="9" t="s">
        <v>37</v>
      </c>
      <c r="D15" s="144">
        <v>0.40200000000000002</v>
      </c>
      <c r="E15" s="69">
        <v>0.39700000000000002</v>
      </c>
      <c r="F15" s="67">
        <v>0.39100000000000001</v>
      </c>
    </row>
    <row r="16" spans="2:6" s="1" customFormat="1" ht="25.4" customHeight="1" x14ac:dyDescent="0.35">
      <c r="B16" s="12" t="s">
        <v>309</v>
      </c>
      <c r="C16" s="9"/>
      <c r="D16" s="144">
        <v>0.49399999999999999</v>
      </c>
      <c r="E16" s="69">
        <v>0.497</v>
      </c>
      <c r="F16" s="67">
        <v>0.51400000000000001</v>
      </c>
    </row>
    <row r="17" spans="2:6" s="1" customFormat="1" ht="25.4" customHeight="1" x14ac:dyDescent="0.35">
      <c r="B17" s="12" t="s">
        <v>310</v>
      </c>
      <c r="C17" s="9" t="s">
        <v>37</v>
      </c>
      <c r="D17" s="9">
        <v>37</v>
      </c>
      <c r="E17" s="9">
        <v>41</v>
      </c>
      <c r="F17" s="33">
        <v>35</v>
      </c>
    </row>
    <row r="18" spans="2:6" s="1" customFormat="1" ht="25.4" customHeight="1" x14ac:dyDescent="0.35">
      <c r="B18" s="12" t="s">
        <v>311</v>
      </c>
      <c r="C18" s="9"/>
      <c r="D18" s="144">
        <v>0.47599999999999998</v>
      </c>
      <c r="E18" s="40">
        <v>0.5</v>
      </c>
      <c r="F18" s="37">
        <v>0.6</v>
      </c>
    </row>
    <row r="19" spans="2:6" s="1" customFormat="1" ht="25.4" customHeight="1" x14ac:dyDescent="0.35">
      <c r="B19" s="12" t="s">
        <v>312</v>
      </c>
      <c r="C19" s="9" t="s">
        <v>37</v>
      </c>
      <c r="D19" s="144">
        <v>0.16600000000000001</v>
      </c>
      <c r="E19" s="69">
        <v>0.16800000000000001</v>
      </c>
      <c r="F19" s="157">
        <v>0.20699999999999999</v>
      </c>
    </row>
    <row r="20" spans="2:6" s="1" customFormat="1" ht="25.4" customHeight="1" x14ac:dyDescent="0.35">
      <c r="B20" s="12" t="s">
        <v>313</v>
      </c>
      <c r="C20" s="9"/>
      <c r="D20" s="144">
        <v>0.46400000000000002</v>
      </c>
      <c r="E20" s="69">
        <v>0.435</v>
      </c>
      <c r="F20" s="159">
        <v>0.45</v>
      </c>
    </row>
    <row r="21" spans="2:6" s="1" customFormat="1" ht="27" x14ac:dyDescent="0.35">
      <c r="B21" s="75" t="s">
        <v>314</v>
      </c>
      <c r="C21" s="9"/>
      <c r="D21" s="144">
        <v>0.378</v>
      </c>
      <c r="E21" s="69">
        <v>0.33300000000000002</v>
      </c>
      <c r="F21" s="159">
        <v>0.43</v>
      </c>
    </row>
    <row r="22" spans="2:6" s="1" customFormat="1" ht="25.4" customHeight="1" x14ac:dyDescent="0.35">
      <c r="B22" s="61" t="s">
        <v>315</v>
      </c>
      <c r="C22" s="22"/>
      <c r="D22" s="102">
        <v>0.308</v>
      </c>
      <c r="E22" s="74">
        <v>0.26400000000000001</v>
      </c>
      <c r="F22" s="160">
        <v>0.23</v>
      </c>
    </row>
    <row r="23" spans="2:6" s="1" customFormat="1" ht="25.4" customHeight="1" x14ac:dyDescent="0.35">
      <c r="B23" s="268" t="s">
        <v>59</v>
      </c>
      <c r="C23" s="268"/>
      <c r="D23" s="268"/>
      <c r="E23" s="268"/>
      <c r="F23" s="268"/>
    </row>
    <row r="24" spans="2:6" s="1" customFormat="1" x14ac:dyDescent="0.35">
      <c r="B24" s="257" t="s">
        <v>316</v>
      </c>
      <c r="C24" s="257"/>
      <c r="D24" s="257"/>
      <c r="E24" s="257"/>
      <c r="F24" s="257"/>
    </row>
    <row r="25" spans="2:6" s="1" customFormat="1" x14ac:dyDescent="0.35">
      <c r="B25" s="251" t="s">
        <v>317</v>
      </c>
      <c r="C25" s="251"/>
      <c r="D25" s="251"/>
      <c r="E25" s="251"/>
      <c r="F25" s="251"/>
    </row>
    <row r="26" spans="2:6" x14ac:dyDescent="0.25">
      <c r="B26" s="251" t="s">
        <v>318</v>
      </c>
      <c r="C26" s="251"/>
      <c r="D26" s="251"/>
      <c r="E26" s="251"/>
      <c r="F26" s="251"/>
    </row>
    <row r="28" spans="2:6" x14ac:dyDescent="0.25">
      <c r="B28" s="104"/>
      <c r="C28" s="104"/>
      <c r="D28" s="104"/>
      <c r="E28" s="104"/>
      <c r="F28" s="104"/>
    </row>
  </sheetData>
  <sheetProtection algorithmName="SHA-512" hashValue="pPFeBEeRnXSY7GLqeN9FrsOzPSD7SEp+84oL7LRuuV2cv/bq8uYgABQStD22DH+IYr2Q2VAz3SfVCeV03Rii2g==" saltValue="k3VvS6vwUAB2cJdkqcqETQ==" spinCount="100000" sheet="1" selectLockedCells="1" selectUnlockedCells="1"/>
  <autoFilter ref="B4:F4" xr:uid="{7672F81E-BBC4-4626-AF70-5EA4865953AC}"/>
  <mergeCells count="7">
    <mergeCell ref="B2:F2"/>
    <mergeCell ref="B5:F5"/>
    <mergeCell ref="B12:F12"/>
    <mergeCell ref="B24:F24"/>
    <mergeCell ref="B26:F26"/>
    <mergeCell ref="B25:F25"/>
    <mergeCell ref="B23:F23"/>
  </mergeCells>
  <printOptions gridLines="1"/>
  <pageMargins left="3.937007874015748E-2" right="0" top="0" bottom="0" header="0" footer="0"/>
  <pageSetup scale="78" orientation="landscape" r:id="rId1"/>
  <headerFooter>
    <oddFooter>&amp;C_x000D_&amp;1#&amp;"Aptos"&amp;10&amp;K000000 Restricted: Only share within the authorised distribution list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4D42D-F569-44CE-A765-88BA3F72C788}">
  <dimension ref="B2:AC74"/>
  <sheetViews>
    <sheetView zoomScaleNormal="69" workbookViewId="0">
      <selection activeCell="U29" sqref="U29"/>
    </sheetView>
  </sheetViews>
  <sheetFormatPr defaultColWidth="9" defaultRowHeight="13.5" x14ac:dyDescent="0.25"/>
  <cols>
    <col min="1" max="1" width="1.7265625" style="2" customWidth="1"/>
    <col min="2" max="2" width="17.26953125" style="2" customWidth="1"/>
    <col min="3" max="3" width="9" style="2"/>
    <col min="4" max="4" width="12.7265625" style="2" customWidth="1"/>
    <col min="5" max="5" width="10.08984375" style="2" customWidth="1"/>
    <col min="6" max="6" width="10.36328125" style="2" customWidth="1"/>
    <col min="7" max="7" width="9" style="2"/>
    <col min="8" max="8" width="9.7265625" style="2" customWidth="1"/>
    <col min="9" max="9" width="9.08984375" style="2" customWidth="1"/>
    <col min="10" max="10" width="8.81640625" style="2" customWidth="1"/>
    <col min="11" max="11" width="8.36328125" style="2" customWidth="1"/>
    <col min="12" max="12" width="10.81640625" style="2" customWidth="1"/>
    <col min="13" max="13" width="11.08984375" style="2" customWidth="1"/>
    <col min="14" max="14" width="10.26953125" style="2" customWidth="1"/>
    <col min="15" max="15" width="9.6328125" style="2" customWidth="1"/>
    <col min="16" max="16" width="12.08984375" style="2" customWidth="1"/>
    <col min="17" max="17" width="10.7265625" style="2" customWidth="1"/>
    <col min="18" max="18" width="11.08984375" style="2" customWidth="1"/>
    <col min="19" max="16384" width="9" style="2"/>
  </cols>
  <sheetData>
    <row r="2" spans="2:29" ht="20" x14ac:dyDescent="0.4">
      <c r="B2" s="220" t="s">
        <v>319</v>
      </c>
      <c r="D2" s="91"/>
      <c r="E2" s="91"/>
      <c r="F2" s="91"/>
      <c r="G2" s="91"/>
      <c r="H2" s="91"/>
      <c r="I2" s="91"/>
      <c r="J2" s="91"/>
      <c r="K2" s="91"/>
      <c r="L2" s="91"/>
      <c r="M2" s="91"/>
      <c r="N2" s="91"/>
      <c r="O2" s="91"/>
      <c r="P2" s="91"/>
      <c r="Q2" s="91"/>
    </row>
    <row r="3" spans="2:29" x14ac:dyDescent="0.25">
      <c r="B3" s="72" t="s">
        <v>320</v>
      </c>
      <c r="D3" s="91"/>
      <c r="E3" s="91"/>
      <c r="F3" s="91"/>
      <c r="G3" s="91"/>
      <c r="H3" s="91"/>
      <c r="J3" s="91"/>
      <c r="K3" s="91"/>
      <c r="L3" s="91"/>
      <c r="M3" s="91"/>
      <c r="N3" s="91"/>
      <c r="O3" s="91"/>
      <c r="P3" s="91"/>
      <c r="Q3" s="91"/>
    </row>
    <row r="4" spans="2:29" ht="14" thickBot="1" x14ac:dyDescent="0.3">
      <c r="D4" s="91"/>
      <c r="E4" s="91"/>
      <c r="F4" s="91"/>
      <c r="G4" s="91"/>
      <c r="H4" s="91"/>
      <c r="I4" s="91"/>
      <c r="J4" s="91"/>
      <c r="K4" s="91"/>
      <c r="L4" s="91"/>
      <c r="M4" s="91"/>
      <c r="N4" s="91"/>
      <c r="O4" s="91"/>
      <c r="P4" s="91"/>
      <c r="Q4" s="91"/>
      <c r="AC4" s="91"/>
    </row>
    <row r="5" spans="2:29" ht="22.5" customHeight="1" x14ac:dyDescent="0.25">
      <c r="B5" s="195"/>
      <c r="C5" s="195"/>
      <c r="D5" s="283" t="s">
        <v>321</v>
      </c>
      <c r="E5" s="283"/>
      <c r="F5" s="283"/>
      <c r="G5" s="283"/>
      <c r="H5" s="201"/>
      <c r="I5" s="283" t="s">
        <v>322</v>
      </c>
      <c r="J5" s="283"/>
      <c r="K5" s="283"/>
      <c r="L5" s="283"/>
      <c r="M5" s="201"/>
      <c r="N5" s="288" t="s">
        <v>323</v>
      </c>
      <c r="O5" s="288"/>
      <c r="P5" s="288"/>
      <c r="Q5" s="288"/>
    </row>
    <row r="6" spans="2:29" x14ac:dyDescent="0.25">
      <c r="B6" s="195"/>
      <c r="C6" s="195"/>
      <c r="D6" s="180">
        <v>2023</v>
      </c>
      <c r="E6" s="180">
        <v>2024</v>
      </c>
      <c r="F6" s="180">
        <v>2025</v>
      </c>
      <c r="G6" s="181" t="s">
        <v>324</v>
      </c>
      <c r="H6" s="195"/>
      <c r="I6" s="180">
        <v>2023</v>
      </c>
      <c r="J6" s="180">
        <v>2024</v>
      </c>
      <c r="K6" s="180">
        <v>2025</v>
      </c>
      <c r="L6" s="181" t="s">
        <v>324</v>
      </c>
      <c r="M6" s="195"/>
      <c r="N6" s="180">
        <v>2023</v>
      </c>
      <c r="O6" s="180">
        <v>2024</v>
      </c>
      <c r="P6" s="180">
        <v>2025</v>
      </c>
      <c r="Q6" s="181" t="s">
        <v>324</v>
      </c>
    </row>
    <row r="7" spans="2:29" ht="20.25" customHeight="1" x14ac:dyDescent="0.25">
      <c r="B7" s="179" t="s">
        <v>325</v>
      </c>
      <c r="C7" s="195"/>
      <c r="D7" s="109">
        <v>0.24399999999999999</v>
      </c>
      <c r="E7" s="109">
        <v>0.14299999999999999</v>
      </c>
      <c r="F7" s="110">
        <v>0.16400000000000001</v>
      </c>
      <c r="G7" s="109">
        <v>2.1000000000000001E-2</v>
      </c>
      <c r="H7" s="202"/>
      <c r="I7" s="109">
        <v>0.20399999999999999</v>
      </c>
      <c r="J7" s="109">
        <v>0.161</v>
      </c>
      <c r="K7" s="110">
        <v>0.17899999999999999</v>
      </c>
      <c r="L7" s="109">
        <v>1.7999999999999999E-2</v>
      </c>
      <c r="M7" s="202"/>
      <c r="N7" s="111">
        <v>0.215</v>
      </c>
      <c r="O7" s="111">
        <v>0.20799999999999999</v>
      </c>
      <c r="P7" s="112">
        <v>0.16900000000000001</v>
      </c>
      <c r="Q7" s="113">
        <v>-3.9E-2</v>
      </c>
    </row>
    <row r="8" spans="2:29" ht="22.5" customHeight="1" x14ac:dyDescent="0.25">
      <c r="B8" s="179" t="s">
        <v>326</v>
      </c>
      <c r="C8" s="195"/>
      <c r="D8" s="109">
        <v>0.191</v>
      </c>
      <c r="E8" s="109">
        <v>0.158</v>
      </c>
      <c r="F8" s="114">
        <v>0.156</v>
      </c>
      <c r="G8" s="109">
        <v>-2E-3</v>
      </c>
      <c r="H8" s="202"/>
      <c r="I8" s="109">
        <v>0.24399999999999999</v>
      </c>
      <c r="J8" s="109">
        <v>0.22600000000000001</v>
      </c>
      <c r="K8" s="114">
        <v>0.192</v>
      </c>
      <c r="L8" s="109">
        <v>-3.4000000000000002E-2</v>
      </c>
      <c r="M8" s="202"/>
      <c r="N8" s="111">
        <v>0.20699999999999999</v>
      </c>
      <c r="O8" s="111">
        <v>0.19600000000000001</v>
      </c>
      <c r="P8" s="112">
        <v>0.16300000000000001</v>
      </c>
      <c r="Q8" s="113">
        <v>-3.3000000000000002E-2</v>
      </c>
    </row>
    <row r="9" spans="2:29" ht="14" x14ac:dyDescent="0.25">
      <c r="B9" s="195"/>
      <c r="C9" s="195"/>
      <c r="D9" s="202"/>
      <c r="E9" s="202"/>
      <c r="F9" s="203"/>
      <c r="G9" s="202"/>
      <c r="H9" s="202"/>
      <c r="I9" s="202"/>
      <c r="J9" s="202"/>
      <c r="K9" s="203"/>
      <c r="L9" s="202"/>
      <c r="M9" s="202"/>
      <c r="N9" s="202"/>
      <c r="O9" s="202"/>
      <c r="P9" s="115"/>
      <c r="Q9" s="68"/>
    </row>
    <row r="10" spans="2:29" ht="27.75" customHeight="1" x14ac:dyDescent="0.25">
      <c r="B10" s="180" t="s">
        <v>327</v>
      </c>
      <c r="C10" s="195"/>
      <c r="D10" s="109">
        <v>0.33900000000000002</v>
      </c>
      <c r="E10" s="109">
        <v>0.27700000000000002</v>
      </c>
      <c r="F10" s="114">
        <v>0.23100000000000001</v>
      </c>
      <c r="G10" s="109">
        <v>-4.5999999999999999E-2</v>
      </c>
      <c r="H10" s="202"/>
      <c r="I10" s="109">
        <v>0.20200000000000001</v>
      </c>
      <c r="J10" s="109">
        <v>0.21199999999999999</v>
      </c>
      <c r="K10" s="114">
        <v>0.217</v>
      </c>
      <c r="L10" s="109">
        <v>5.0000000000000001E-3</v>
      </c>
      <c r="M10" s="202"/>
      <c r="N10" s="111">
        <v>0.37</v>
      </c>
      <c r="O10" s="111">
        <v>0.501</v>
      </c>
      <c r="P10" s="112">
        <v>0.41299999999999998</v>
      </c>
      <c r="Q10" s="113">
        <v>-8.7999999999999995E-2</v>
      </c>
    </row>
    <row r="11" spans="2:29" ht="24" customHeight="1" x14ac:dyDescent="0.3">
      <c r="B11" s="179" t="s">
        <v>328</v>
      </c>
      <c r="C11" s="195"/>
      <c r="D11" s="109">
        <v>0.47899999999999998</v>
      </c>
      <c r="E11" s="109">
        <v>0.28899999999999998</v>
      </c>
      <c r="F11" s="110">
        <v>0.35099999999999998</v>
      </c>
      <c r="G11" s="109">
        <v>6.2E-2</v>
      </c>
      <c r="H11" s="202"/>
      <c r="I11" s="109">
        <v>0.57699999999999996</v>
      </c>
      <c r="J11" s="109">
        <v>0.50600000000000001</v>
      </c>
      <c r="K11" s="110">
        <v>0.54800000000000004</v>
      </c>
      <c r="L11" s="109">
        <v>4.2000000000000003E-2</v>
      </c>
      <c r="M11" s="202"/>
      <c r="N11" s="111">
        <v>0.48699999999999999</v>
      </c>
      <c r="O11" s="111">
        <v>0.374</v>
      </c>
      <c r="P11" s="116">
        <v>0.39800000000000002</v>
      </c>
      <c r="Q11" s="113">
        <v>2.4E-2</v>
      </c>
      <c r="U11" s="130"/>
    </row>
    <row r="12" spans="2:29" x14ac:dyDescent="0.25">
      <c r="D12" s="91"/>
      <c r="E12" s="91"/>
      <c r="F12" s="91"/>
      <c r="G12" s="91"/>
      <c r="H12" s="91"/>
      <c r="I12" s="91"/>
      <c r="J12" s="91"/>
      <c r="K12" s="91"/>
      <c r="L12" s="91"/>
      <c r="M12" s="91"/>
      <c r="N12" s="91"/>
      <c r="O12" s="91"/>
      <c r="P12" s="91"/>
      <c r="Q12" s="91"/>
      <c r="U12" s="49"/>
    </row>
    <row r="13" spans="2:29" x14ac:dyDescent="0.25">
      <c r="B13" s="225" t="s">
        <v>329</v>
      </c>
      <c r="D13" s="91"/>
      <c r="E13" s="91"/>
      <c r="F13" s="91"/>
      <c r="G13" s="91"/>
      <c r="H13" s="91"/>
      <c r="I13" s="91"/>
      <c r="J13" s="91"/>
      <c r="K13" s="91"/>
      <c r="L13" s="91"/>
      <c r="M13" s="91"/>
      <c r="N13" s="91"/>
      <c r="O13" s="91"/>
      <c r="P13" s="91"/>
      <c r="Q13" s="91"/>
    </row>
    <row r="14" spans="2:29" ht="29.25" customHeight="1" x14ac:dyDescent="0.25">
      <c r="B14" s="287" t="s">
        <v>330</v>
      </c>
      <c r="C14" s="287"/>
      <c r="D14" s="287"/>
      <c r="E14" s="287"/>
      <c r="F14" s="287"/>
      <c r="G14" s="287"/>
      <c r="H14" s="287"/>
      <c r="I14" s="287"/>
      <c r="J14" s="287"/>
      <c r="K14" s="287"/>
      <c r="L14" s="287"/>
      <c r="M14" s="287"/>
      <c r="N14" s="287"/>
      <c r="O14" s="287"/>
      <c r="P14" s="287"/>
      <c r="Q14" s="287"/>
    </row>
    <row r="15" spans="2:29" ht="36" customHeight="1" x14ac:dyDescent="0.25">
      <c r="B15" s="287" t="s">
        <v>331</v>
      </c>
      <c r="C15" s="287"/>
      <c r="D15" s="287"/>
      <c r="E15" s="287"/>
      <c r="F15" s="287"/>
      <c r="G15" s="287"/>
      <c r="H15" s="287"/>
      <c r="I15" s="287"/>
      <c r="J15" s="287"/>
      <c r="K15" s="287"/>
      <c r="L15" s="287"/>
      <c r="M15" s="287"/>
      <c r="N15" s="287"/>
      <c r="O15" s="287"/>
      <c r="P15" s="287"/>
      <c r="Q15" s="287"/>
    </row>
    <row r="16" spans="2:29" ht="28.15" customHeight="1" x14ac:dyDescent="0.25">
      <c r="B16" s="287" t="s">
        <v>332</v>
      </c>
      <c r="C16" s="287"/>
      <c r="D16" s="287"/>
      <c r="E16" s="287"/>
      <c r="F16" s="287"/>
      <c r="G16" s="287"/>
      <c r="H16" s="287"/>
      <c r="I16" s="287"/>
      <c r="J16" s="287"/>
      <c r="K16" s="287"/>
      <c r="L16" s="287"/>
      <c r="M16" s="287"/>
      <c r="N16" s="287"/>
      <c r="O16" s="287"/>
      <c r="P16" s="287"/>
      <c r="Q16" s="287"/>
    </row>
    <row r="17" spans="2:20" x14ac:dyDescent="0.25">
      <c r="B17" s="225" t="s">
        <v>333</v>
      </c>
      <c r="D17" s="91"/>
      <c r="E17" s="91"/>
      <c r="F17" s="91"/>
      <c r="G17" s="91"/>
      <c r="H17" s="91"/>
      <c r="I17" s="91"/>
      <c r="J17" s="91"/>
      <c r="K17" s="91"/>
      <c r="L17" s="91"/>
      <c r="M17" s="91"/>
      <c r="N17" s="91"/>
      <c r="O17" s="91"/>
      <c r="P17" s="91"/>
      <c r="Q17" s="91"/>
    </row>
    <row r="18" spans="2:20" x14ac:dyDescent="0.25">
      <c r="D18" s="91"/>
      <c r="E18" s="91"/>
      <c r="F18" s="91"/>
      <c r="G18" s="91"/>
      <c r="H18" s="91"/>
      <c r="I18" s="91"/>
      <c r="J18" s="91"/>
      <c r="K18" s="91"/>
      <c r="L18" s="91"/>
      <c r="M18" s="91"/>
      <c r="N18" s="91"/>
      <c r="O18" s="91"/>
      <c r="P18" s="91"/>
      <c r="Q18" s="91"/>
    </row>
    <row r="19" spans="2:20" ht="22.5" customHeight="1" x14ac:dyDescent="0.3">
      <c r="B19" s="117" t="s">
        <v>334</v>
      </c>
      <c r="D19" s="91"/>
      <c r="E19" s="91"/>
      <c r="F19" s="91"/>
      <c r="G19" s="91"/>
      <c r="H19" s="91"/>
      <c r="I19" s="91"/>
      <c r="J19" s="91"/>
      <c r="K19" s="91"/>
      <c r="L19" s="91"/>
      <c r="M19" s="91"/>
      <c r="N19" s="91"/>
      <c r="O19" s="91"/>
      <c r="P19" s="91"/>
      <c r="Q19" s="91"/>
    </row>
    <row r="20" spans="2:20" ht="17.25" customHeight="1" x14ac:dyDescent="0.3">
      <c r="B20" s="117"/>
      <c r="D20" s="91"/>
      <c r="E20" s="91"/>
      <c r="F20" s="91"/>
      <c r="G20" s="91"/>
      <c r="H20" s="91"/>
      <c r="I20" s="91"/>
      <c r="J20" s="91"/>
      <c r="K20" s="91"/>
      <c r="L20" s="91"/>
      <c r="M20" s="91"/>
      <c r="N20" s="91"/>
      <c r="O20" s="91"/>
      <c r="P20" s="91"/>
      <c r="Q20" s="91"/>
    </row>
    <row r="21" spans="2:20" ht="22.4" customHeight="1" x14ac:dyDescent="0.35">
      <c r="B21" s="195"/>
      <c r="C21" s="195"/>
      <c r="D21" s="286" t="s">
        <v>335</v>
      </c>
      <c r="E21" s="286"/>
      <c r="F21" s="286"/>
      <c r="G21" s="286"/>
      <c r="H21" s="286"/>
      <c r="I21" s="286"/>
      <c r="J21" s="286"/>
      <c r="K21" s="286"/>
      <c r="L21"/>
      <c r="M21"/>
      <c r="N21"/>
      <c r="O21"/>
      <c r="P21"/>
      <c r="Q21"/>
      <c r="R21"/>
      <c r="S21"/>
      <c r="T21"/>
    </row>
    <row r="22" spans="2:20" ht="27" customHeight="1" x14ac:dyDescent="0.25">
      <c r="B22" s="195"/>
      <c r="C22" s="195"/>
      <c r="D22" s="295" t="s">
        <v>321</v>
      </c>
      <c r="E22" s="296"/>
      <c r="G22" s="291" t="s">
        <v>322</v>
      </c>
      <c r="H22" s="286"/>
      <c r="J22" s="289" t="s">
        <v>323</v>
      </c>
      <c r="K22" s="290"/>
      <c r="P22" s="91" t="s">
        <v>336</v>
      </c>
      <c r="Q22" s="91" t="s">
        <v>337</v>
      </c>
    </row>
    <row r="23" spans="2:20" ht="29.15" customHeight="1" x14ac:dyDescent="0.25">
      <c r="B23" s="107" t="s">
        <v>325</v>
      </c>
      <c r="C23" s="195"/>
      <c r="D23" s="284">
        <v>0.16400000000000001</v>
      </c>
      <c r="E23" s="284"/>
      <c r="G23" s="284">
        <v>0.17899999999999999</v>
      </c>
      <c r="H23" s="284"/>
      <c r="J23" s="285">
        <v>0.16900000000000001</v>
      </c>
      <c r="K23" s="285"/>
      <c r="O23" s="91" t="s">
        <v>338</v>
      </c>
      <c r="P23" s="66">
        <v>0.61599999999999999</v>
      </c>
      <c r="Q23" s="66">
        <v>0.38400000000000001</v>
      </c>
    </row>
    <row r="24" spans="2:20" ht="25.5" customHeight="1" x14ac:dyDescent="0.25">
      <c r="B24" s="107" t="s">
        <v>326</v>
      </c>
      <c r="C24" s="195"/>
      <c r="D24" s="284">
        <v>0.156</v>
      </c>
      <c r="E24" s="284"/>
      <c r="G24" s="284">
        <v>0.192</v>
      </c>
      <c r="H24" s="284"/>
      <c r="J24" s="285">
        <v>0.16300000000000001</v>
      </c>
      <c r="K24" s="285"/>
      <c r="O24" s="91" t="s">
        <v>339</v>
      </c>
      <c r="P24" s="66">
        <v>0.53</v>
      </c>
      <c r="Q24" s="66">
        <v>0.47</v>
      </c>
    </row>
    <row r="25" spans="2:20" x14ac:dyDescent="0.25">
      <c r="B25" s="195"/>
      <c r="C25" s="195"/>
      <c r="D25" s="202"/>
      <c r="G25" s="202"/>
      <c r="J25" s="202"/>
      <c r="O25" s="91" t="s">
        <v>340</v>
      </c>
      <c r="P25" s="66">
        <v>0.48699999999999999</v>
      </c>
      <c r="Q25" s="66">
        <v>0.51300000000000001</v>
      </c>
    </row>
    <row r="26" spans="2:20" ht="30.65" customHeight="1" x14ac:dyDescent="0.25">
      <c r="B26" s="107" t="s">
        <v>327</v>
      </c>
      <c r="C26" s="195"/>
      <c r="D26" s="284">
        <v>0.23100000000000001</v>
      </c>
      <c r="E26" s="284"/>
      <c r="G26" s="284">
        <v>0.217</v>
      </c>
      <c r="H26" s="284"/>
      <c r="J26" s="285">
        <v>0.41299999999999998</v>
      </c>
      <c r="K26" s="285"/>
      <c r="O26" s="91" t="s">
        <v>341</v>
      </c>
      <c r="P26" s="66">
        <v>0.373</v>
      </c>
      <c r="Q26" s="66">
        <v>0.627</v>
      </c>
    </row>
    <row r="27" spans="2:20" ht="28.5" customHeight="1" x14ac:dyDescent="0.25">
      <c r="B27" s="107" t="s">
        <v>328</v>
      </c>
      <c r="C27" s="195"/>
      <c r="D27" s="284">
        <v>0.35099999999999998</v>
      </c>
      <c r="E27" s="284"/>
      <c r="G27" s="284">
        <v>0.54800000000000004</v>
      </c>
      <c r="H27" s="284"/>
      <c r="J27" s="285">
        <v>0.39800000000000002</v>
      </c>
      <c r="K27" s="285"/>
      <c r="P27" s="91"/>
      <c r="Q27" s="91"/>
    </row>
    <row r="28" spans="2:20" x14ac:dyDescent="0.25">
      <c r="B28" s="195"/>
      <c r="C28" s="195"/>
      <c r="D28" s="195"/>
      <c r="E28" s="195"/>
      <c r="F28" s="195"/>
      <c r="G28" s="195"/>
      <c r="H28" s="195"/>
      <c r="I28" s="195"/>
      <c r="J28" s="195"/>
      <c r="K28" s="195"/>
      <c r="L28" s="195"/>
      <c r="M28" s="195"/>
      <c r="N28" s="195"/>
      <c r="O28" s="195"/>
      <c r="P28" s="91"/>
      <c r="Q28" s="91"/>
    </row>
    <row r="29" spans="2:20" ht="14" thickBot="1" x14ac:dyDescent="0.3">
      <c r="B29" s="118" t="s">
        <v>342</v>
      </c>
      <c r="D29" s="119" t="s">
        <v>336</v>
      </c>
      <c r="E29" s="182" t="s">
        <v>337</v>
      </c>
      <c r="G29" s="119" t="s">
        <v>336</v>
      </c>
      <c r="H29" s="182" t="s">
        <v>337</v>
      </c>
      <c r="J29" s="119" t="s">
        <v>336</v>
      </c>
      <c r="K29" s="182" t="s">
        <v>337</v>
      </c>
      <c r="N29" s="91" t="s">
        <v>336</v>
      </c>
      <c r="O29" s="91" t="s">
        <v>337</v>
      </c>
      <c r="P29" s="91"/>
      <c r="Q29" s="91"/>
    </row>
    <row r="30" spans="2:20" ht="14" thickBot="1" x14ac:dyDescent="0.3">
      <c r="B30" s="108" t="s">
        <v>343</v>
      </c>
      <c r="D30" s="120">
        <v>0.372</v>
      </c>
      <c r="E30" s="120">
        <v>0.628</v>
      </c>
      <c r="G30" s="120">
        <v>0.34699999999999998</v>
      </c>
      <c r="H30" s="120">
        <v>0.65300000000000002</v>
      </c>
      <c r="J30" s="121">
        <v>0.36899999999999999</v>
      </c>
      <c r="K30" s="121">
        <v>0.63100000000000001</v>
      </c>
      <c r="M30" s="91" t="s">
        <v>338</v>
      </c>
      <c r="N30" s="66">
        <v>0.56999999999999995</v>
      </c>
      <c r="O30" s="66">
        <v>0.43</v>
      </c>
      <c r="P30" s="91"/>
      <c r="Q30" s="91"/>
    </row>
    <row r="31" spans="2:20" ht="14" thickBot="1" x14ac:dyDescent="0.3">
      <c r="B31" s="108" t="s">
        <v>344</v>
      </c>
      <c r="D31" s="120">
        <v>0.49399999999999999</v>
      </c>
      <c r="E31" s="120">
        <v>0.50600000000000001</v>
      </c>
      <c r="G31" s="120">
        <v>0.39100000000000001</v>
      </c>
      <c r="H31" s="120">
        <v>0.60899999999999999</v>
      </c>
      <c r="J31" s="121">
        <v>0.46600000000000003</v>
      </c>
      <c r="K31" s="121">
        <v>0.53400000000000003</v>
      </c>
      <c r="M31" s="91" t="s">
        <v>339</v>
      </c>
      <c r="N31" s="66">
        <v>0.51900000000000002</v>
      </c>
      <c r="O31" s="66">
        <v>0.48099999999999998</v>
      </c>
      <c r="P31" s="91"/>
      <c r="Q31" s="91"/>
    </row>
    <row r="32" spans="2:20" ht="14" thickBot="1" x14ac:dyDescent="0.3">
      <c r="B32" s="108" t="s">
        <v>345</v>
      </c>
      <c r="D32" s="120">
        <v>0.55100000000000005</v>
      </c>
      <c r="E32" s="120">
        <v>0.44900000000000001</v>
      </c>
      <c r="G32" s="120">
        <v>0.45200000000000001</v>
      </c>
      <c r="H32" s="120">
        <v>0.54800000000000004</v>
      </c>
      <c r="J32" s="121">
        <v>0.51900000000000002</v>
      </c>
      <c r="K32" s="121">
        <v>0.48099999999999998</v>
      </c>
      <c r="M32" s="91" t="s">
        <v>340</v>
      </c>
      <c r="N32" s="66">
        <v>0.46600000000000003</v>
      </c>
      <c r="O32" s="66">
        <v>0.53400000000000003</v>
      </c>
      <c r="Q32" s="91"/>
    </row>
    <row r="33" spans="2:18" ht="14" thickBot="1" x14ac:dyDescent="0.3">
      <c r="B33" s="108" t="s">
        <v>346</v>
      </c>
      <c r="D33" s="120">
        <v>0.57399999999999995</v>
      </c>
      <c r="E33" s="120">
        <v>0.42599999999999999</v>
      </c>
      <c r="G33" s="120">
        <v>0.56799999999999995</v>
      </c>
      <c r="H33" s="120">
        <v>0.432</v>
      </c>
      <c r="J33" s="121">
        <v>0.56999999999999995</v>
      </c>
      <c r="K33" s="121">
        <v>0.43</v>
      </c>
      <c r="M33" s="91" t="s">
        <v>341</v>
      </c>
      <c r="N33" s="66">
        <v>0.36899999999999999</v>
      </c>
      <c r="O33" s="66">
        <v>0.63100000000000001</v>
      </c>
      <c r="Q33" s="91"/>
    </row>
    <row r="34" spans="2:18" ht="14" thickBot="1" x14ac:dyDescent="0.3">
      <c r="B34" s="195"/>
      <c r="D34" s="204"/>
      <c r="E34" s="204"/>
      <c r="G34" s="202"/>
      <c r="H34" s="202"/>
      <c r="J34" s="202"/>
      <c r="K34" s="204"/>
      <c r="Q34" s="91"/>
    </row>
    <row r="35" spans="2:18" ht="27.5" thickBot="1" x14ac:dyDescent="0.3">
      <c r="B35" s="108" t="s">
        <v>347</v>
      </c>
      <c r="D35" s="120">
        <v>0.95799999999999996</v>
      </c>
      <c r="E35" s="120">
        <v>0.94099999999999995</v>
      </c>
      <c r="G35" s="120">
        <v>0.96199999999999997</v>
      </c>
      <c r="H35" s="120">
        <v>0.95099999999999996</v>
      </c>
      <c r="J35" s="121">
        <v>0.95899999999999996</v>
      </c>
      <c r="K35" s="121">
        <v>0.94399999999999995</v>
      </c>
      <c r="Q35" s="91"/>
    </row>
    <row r="36" spans="2:18" x14ac:dyDescent="0.25">
      <c r="D36" s="91"/>
      <c r="E36" s="91"/>
      <c r="F36" s="91"/>
      <c r="G36" s="91"/>
      <c r="H36" s="91"/>
      <c r="J36" s="91"/>
      <c r="K36" s="91"/>
      <c r="Q36" s="91"/>
    </row>
    <row r="37" spans="2:18" ht="14" x14ac:dyDescent="0.3">
      <c r="B37" s="117" t="s">
        <v>348</v>
      </c>
    </row>
    <row r="38" spans="2:18" ht="14" x14ac:dyDescent="0.3">
      <c r="B38" s="117"/>
    </row>
    <row r="39" spans="2:18" x14ac:dyDescent="0.25">
      <c r="B39" s="195"/>
      <c r="C39" s="205"/>
      <c r="D39" s="293">
        <v>2024</v>
      </c>
      <c r="E39" s="293"/>
      <c r="F39" s="293"/>
      <c r="G39" s="48"/>
      <c r="H39" s="293">
        <v>2025</v>
      </c>
      <c r="I39" s="293"/>
      <c r="J39" s="293"/>
      <c r="L39" s="297" t="s">
        <v>349</v>
      </c>
      <c r="M39" s="297"/>
      <c r="N39" s="297"/>
    </row>
    <row r="40" spans="2:18" x14ac:dyDescent="0.25">
      <c r="B40" s="108" t="s">
        <v>325</v>
      </c>
      <c r="C40" s="205"/>
      <c r="D40" s="292">
        <v>-5.8000000000000003E-2</v>
      </c>
      <c r="E40" s="292"/>
      <c r="F40" s="292"/>
      <c r="G40" s="48"/>
      <c r="H40" s="292">
        <v>-7.9000000000000001E-2</v>
      </c>
      <c r="I40" s="292"/>
      <c r="J40" s="292"/>
      <c r="L40" s="285">
        <v>-2.1000000000000001E-2</v>
      </c>
      <c r="M40" s="285"/>
      <c r="N40" s="285"/>
    </row>
    <row r="41" spans="2:18" x14ac:dyDescent="0.25">
      <c r="B41" s="108" t="s">
        <v>326</v>
      </c>
      <c r="C41" s="205"/>
      <c r="D41" s="292">
        <v>-1.4999999999999999E-2</v>
      </c>
      <c r="E41" s="292"/>
      <c r="F41" s="292"/>
      <c r="G41" s="48"/>
      <c r="H41" s="292">
        <v>5.0000000000000001E-3</v>
      </c>
      <c r="I41" s="292"/>
      <c r="J41" s="292"/>
      <c r="L41" s="285">
        <v>0.02</v>
      </c>
      <c r="M41" s="285"/>
      <c r="N41" s="285"/>
    </row>
    <row r="42" spans="2:18" x14ac:dyDescent="0.25">
      <c r="B42" s="195"/>
      <c r="C42" s="205"/>
      <c r="D42" s="202"/>
      <c r="E42" s="48"/>
      <c r="G42" s="48"/>
      <c r="H42" s="202"/>
      <c r="I42" s="48"/>
      <c r="L42" s="202"/>
    </row>
    <row r="43" spans="2:18" ht="27" x14ac:dyDescent="0.25">
      <c r="B43" s="108" t="s">
        <v>327</v>
      </c>
      <c r="C43" s="205"/>
      <c r="D43" s="292">
        <v>1.4E-2</v>
      </c>
      <c r="E43" s="292"/>
      <c r="F43" s="292"/>
      <c r="G43" s="48"/>
      <c r="H43" s="292">
        <v>4.3999999999999997E-2</v>
      </c>
      <c r="I43" s="292"/>
      <c r="J43" s="292"/>
      <c r="L43" s="294">
        <v>0.03</v>
      </c>
      <c r="M43" s="294"/>
      <c r="N43" s="294"/>
    </row>
    <row r="44" spans="2:18" x14ac:dyDescent="0.25">
      <c r="B44" s="108" t="s">
        <v>328</v>
      </c>
      <c r="C44" s="205"/>
      <c r="D44" s="292">
        <v>-0.05</v>
      </c>
      <c r="E44" s="292"/>
      <c r="F44" s="292"/>
      <c r="G44" s="48"/>
      <c r="H44" s="292">
        <v>0.123</v>
      </c>
      <c r="I44" s="292"/>
      <c r="J44" s="292"/>
      <c r="L44" s="294">
        <v>0.17299999999999999</v>
      </c>
      <c r="M44" s="294"/>
      <c r="N44" s="294"/>
    </row>
    <row r="45" spans="2:18" x14ac:dyDescent="0.25">
      <c r="B45" s="195"/>
      <c r="C45" s="205"/>
      <c r="D45" s="195"/>
      <c r="E45" s="195"/>
      <c r="F45" s="195"/>
      <c r="G45" s="195"/>
      <c r="H45" s="195"/>
      <c r="I45" s="205"/>
      <c r="J45" s="195"/>
      <c r="K45" s="195"/>
      <c r="L45" s="195"/>
      <c r="M45" s="195"/>
      <c r="N45" s="195"/>
      <c r="O45" s="205"/>
      <c r="P45" s="195"/>
      <c r="Q45" s="195"/>
      <c r="R45" s="195"/>
    </row>
    <row r="46" spans="2:18" ht="67.5" x14ac:dyDescent="0.25">
      <c r="B46" s="123" t="s">
        <v>342</v>
      </c>
      <c r="C46" s="205"/>
      <c r="D46" s="122" t="s">
        <v>350</v>
      </c>
      <c r="E46" s="122" t="s">
        <v>351</v>
      </c>
      <c r="F46" s="122" t="s">
        <v>352</v>
      </c>
      <c r="H46" s="122" t="s">
        <v>350</v>
      </c>
      <c r="I46" s="122" t="s">
        <v>351</v>
      </c>
      <c r="J46" s="122" t="s">
        <v>352</v>
      </c>
      <c r="L46" s="122" t="s">
        <v>350</v>
      </c>
      <c r="M46" s="122" t="s">
        <v>351</v>
      </c>
      <c r="N46" s="122" t="s">
        <v>352</v>
      </c>
      <c r="O46" s="205"/>
    </row>
    <row r="47" spans="2:18" x14ac:dyDescent="0.25">
      <c r="B47" s="108" t="s">
        <v>343</v>
      </c>
      <c r="C47" s="206"/>
      <c r="D47" s="124">
        <v>0.35099999999999998</v>
      </c>
      <c r="E47" s="124">
        <v>9.8000000000000004E-2</v>
      </c>
      <c r="F47" s="124">
        <v>0.55000000000000004</v>
      </c>
      <c r="H47" s="124">
        <v>0.28100000000000003</v>
      </c>
      <c r="I47" s="124">
        <v>0.11700000000000001</v>
      </c>
      <c r="J47" s="124">
        <v>0.60199999999999998</v>
      </c>
      <c r="L47" s="125">
        <v>-7.0000000000000007E-2</v>
      </c>
      <c r="M47" s="125">
        <v>1.9E-2</v>
      </c>
      <c r="N47" s="125">
        <v>5.1999999999999998E-2</v>
      </c>
      <c r="O47" s="207"/>
    </row>
    <row r="48" spans="2:18" x14ac:dyDescent="0.25">
      <c r="B48" s="108" t="s">
        <v>344</v>
      </c>
      <c r="C48" s="206"/>
      <c r="D48" s="126">
        <v>0.435</v>
      </c>
      <c r="E48" s="126">
        <v>7.3999999999999996E-2</v>
      </c>
      <c r="F48" s="126">
        <v>0.49199999999999999</v>
      </c>
      <c r="H48" s="126">
        <v>0.317</v>
      </c>
      <c r="I48" s="126">
        <v>0.112</v>
      </c>
      <c r="J48" s="126">
        <v>0.57099999999999995</v>
      </c>
      <c r="L48" s="127">
        <v>-0.11799999999999999</v>
      </c>
      <c r="M48" s="127">
        <v>3.7999999999999999E-2</v>
      </c>
      <c r="N48" s="127">
        <v>7.9000000000000001E-2</v>
      </c>
      <c r="O48" s="207"/>
    </row>
    <row r="49" spans="2:19" x14ac:dyDescent="0.25">
      <c r="B49" s="108" t="s">
        <v>345</v>
      </c>
      <c r="C49" s="206"/>
      <c r="D49" s="126">
        <v>0.56299999999999994</v>
      </c>
      <c r="E49" s="126">
        <v>6.4000000000000001E-2</v>
      </c>
      <c r="F49" s="126">
        <v>0.373</v>
      </c>
      <c r="H49" s="126">
        <v>0.35799999999999998</v>
      </c>
      <c r="I49" s="126">
        <v>9.0999999999999998E-2</v>
      </c>
      <c r="J49" s="126">
        <v>0.55100000000000005</v>
      </c>
      <c r="L49" s="127">
        <v>-0.20499999999999999</v>
      </c>
      <c r="M49" s="127">
        <v>2.7E-2</v>
      </c>
      <c r="N49" s="127">
        <v>0.17799999999999999</v>
      </c>
      <c r="O49" s="207"/>
    </row>
    <row r="50" spans="2:19" x14ac:dyDescent="0.25">
      <c r="B50" s="108" t="s">
        <v>346</v>
      </c>
      <c r="C50" s="206"/>
      <c r="D50" s="126">
        <v>0.82899999999999996</v>
      </c>
      <c r="E50" s="126">
        <v>1.9E-2</v>
      </c>
      <c r="F50" s="126">
        <v>0.152</v>
      </c>
      <c r="H50" s="126">
        <v>0.48899999999999999</v>
      </c>
      <c r="I50" s="126">
        <v>7.1999999999999995E-2</v>
      </c>
      <c r="J50" s="126">
        <v>0.439</v>
      </c>
      <c r="L50" s="127">
        <v>-0.34</v>
      </c>
      <c r="M50" s="127">
        <v>5.2999999999999999E-2</v>
      </c>
      <c r="N50" s="127">
        <v>0.28699999999999998</v>
      </c>
      <c r="O50" s="207"/>
    </row>
    <row r="51" spans="2:19" x14ac:dyDescent="0.25">
      <c r="B51" s="195"/>
      <c r="C51" s="205"/>
      <c r="D51" s="208"/>
      <c r="E51" s="208"/>
      <c r="F51" s="208"/>
      <c r="H51" s="208"/>
      <c r="I51" s="208"/>
      <c r="J51" s="208"/>
      <c r="L51" s="208"/>
      <c r="M51" s="208"/>
      <c r="N51" s="208"/>
      <c r="O51" s="209"/>
    </row>
    <row r="52" spans="2:19" ht="27" x14ac:dyDescent="0.25">
      <c r="B52" s="108" t="s">
        <v>347</v>
      </c>
      <c r="C52" s="206"/>
      <c r="D52" s="226">
        <v>0.92</v>
      </c>
      <c r="E52" s="226">
        <v>0.91300000000000003</v>
      </c>
      <c r="F52" s="226">
        <v>0.94599999999999995</v>
      </c>
      <c r="G52" s="1"/>
      <c r="H52" s="226">
        <v>0.90600000000000003</v>
      </c>
      <c r="I52" s="226">
        <v>0.96199999999999997</v>
      </c>
      <c r="J52" s="226">
        <v>0.98099999999999998</v>
      </c>
      <c r="K52" s="1"/>
      <c r="L52" s="227">
        <v>-1.4E-2</v>
      </c>
      <c r="M52" s="227">
        <v>4.9000000000000002E-2</v>
      </c>
      <c r="N52" s="227">
        <v>3.5000000000000003E-2</v>
      </c>
      <c r="O52" s="207"/>
    </row>
    <row r="53" spans="2:19" x14ac:dyDescent="0.25">
      <c r="B53" s="195"/>
      <c r="C53" s="205"/>
      <c r="D53" s="210"/>
      <c r="E53" s="210"/>
      <c r="F53" s="210"/>
      <c r="H53" s="210"/>
      <c r="I53" s="209"/>
      <c r="J53" s="210"/>
      <c r="L53" s="208"/>
      <c r="M53" s="208"/>
      <c r="N53" s="208"/>
      <c r="O53" s="209"/>
      <c r="P53" s="202"/>
      <c r="Q53" s="202"/>
      <c r="R53" s="202"/>
    </row>
    <row r="54" spans="2:19" ht="99.4" customHeight="1" x14ac:dyDescent="0.25">
      <c r="B54" s="107" t="s">
        <v>353</v>
      </c>
      <c r="C54" s="205"/>
      <c r="D54" s="302">
        <v>6.2E-2</v>
      </c>
      <c r="E54" s="302"/>
      <c r="F54" s="302"/>
      <c r="H54" s="302">
        <v>9.7000000000000003E-2</v>
      </c>
      <c r="I54" s="302"/>
      <c r="J54" s="302"/>
      <c r="L54" s="299">
        <v>3.5000000000000003E-2</v>
      </c>
      <c r="M54" s="300"/>
      <c r="N54" s="301"/>
      <c r="O54" s="207"/>
    </row>
    <row r="55" spans="2:19" x14ac:dyDescent="0.25">
      <c r="B55" s="195"/>
      <c r="C55" s="205"/>
      <c r="D55" s="202"/>
      <c r="E55" s="202"/>
      <c r="F55" s="202"/>
      <c r="H55" s="202"/>
      <c r="I55" s="209"/>
      <c r="J55" s="202"/>
      <c r="L55" s="208"/>
      <c r="M55" s="208"/>
      <c r="N55" s="208"/>
      <c r="O55" s="209"/>
      <c r="P55" s="202"/>
      <c r="Q55" s="202"/>
      <c r="R55" s="202"/>
    </row>
    <row r="56" spans="2:19" ht="103.5" customHeight="1" x14ac:dyDescent="0.25">
      <c r="B56" s="107" t="s">
        <v>354</v>
      </c>
      <c r="C56" s="205"/>
      <c r="D56" s="302">
        <v>0.438</v>
      </c>
      <c r="E56" s="302"/>
      <c r="F56" s="302"/>
      <c r="H56" s="302">
        <v>0.63200000000000001</v>
      </c>
      <c r="I56" s="302"/>
      <c r="J56" s="302"/>
      <c r="L56" s="299">
        <v>0.19400000000000001</v>
      </c>
      <c r="M56" s="300"/>
      <c r="N56" s="301"/>
      <c r="O56" s="207"/>
    </row>
    <row r="58" spans="2:19" ht="14" x14ac:dyDescent="0.3">
      <c r="B58" s="117" t="s">
        <v>355</v>
      </c>
    </row>
    <row r="60" spans="2:19" s="3" customFormat="1" ht="14" x14ac:dyDescent="0.3">
      <c r="C60" s="3" t="s">
        <v>356</v>
      </c>
      <c r="E60" s="128"/>
      <c r="F60" s="128"/>
      <c r="G60" s="128"/>
      <c r="H60" s="128"/>
      <c r="I60" s="128"/>
      <c r="J60" s="128" t="s">
        <v>357</v>
      </c>
      <c r="K60" s="128"/>
      <c r="L60" s="128"/>
      <c r="M60" s="128"/>
      <c r="N60" s="128" t="s">
        <v>358</v>
      </c>
      <c r="O60" s="128"/>
      <c r="Q60" s="128"/>
      <c r="R60" s="128" t="s">
        <v>359</v>
      </c>
      <c r="S60" s="128"/>
    </row>
    <row r="61" spans="2:19" ht="27" x14ac:dyDescent="0.25">
      <c r="B61" s="195"/>
      <c r="C61" s="195"/>
      <c r="D61" s="107">
        <v>2024</v>
      </c>
      <c r="E61" s="107">
        <v>2025</v>
      </c>
      <c r="F61" s="181" t="s">
        <v>349</v>
      </c>
      <c r="H61" s="195"/>
      <c r="I61" s="107">
        <v>2024</v>
      </c>
      <c r="J61" s="180">
        <v>2025</v>
      </c>
      <c r="K61" s="181" t="s">
        <v>349</v>
      </c>
      <c r="M61" s="107">
        <v>2024</v>
      </c>
      <c r="N61" s="107">
        <v>2025</v>
      </c>
      <c r="O61" s="181" t="s">
        <v>349</v>
      </c>
      <c r="Q61" s="107">
        <v>2024</v>
      </c>
      <c r="R61" s="107">
        <v>2025</v>
      </c>
      <c r="S61" s="181" t="s">
        <v>349</v>
      </c>
    </row>
    <row r="62" spans="2:19" ht="30" customHeight="1" x14ac:dyDescent="0.25">
      <c r="B62" s="108" t="s">
        <v>325</v>
      </c>
      <c r="C62" s="195"/>
      <c r="D62" s="109">
        <v>-5.8000000000000003E-2</v>
      </c>
      <c r="E62" s="109">
        <v>-7.9000000000000001E-2</v>
      </c>
      <c r="F62" s="129">
        <v>-2.1000000000000001E-2</v>
      </c>
      <c r="H62" s="202"/>
      <c r="I62" s="109">
        <v>-0.127</v>
      </c>
      <c r="J62" s="109">
        <v>-0.11</v>
      </c>
      <c r="K62" s="109">
        <v>1.7000000000000001E-2</v>
      </c>
      <c r="M62" s="111">
        <v>0.19800000000000001</v>
      </c>
      <c r="N62" s="111">
        <v>7.0000000000000007E-2</v>
      </c>
      <c r="O62" s="113">
        <v>-0.128</v>
      </c>
      <c r="Q62" s="111">
        <v>1.2E-2</v>
      </c>
      <c r="R62" s="111">
        <v>5.5E-2</v>
      </c>
      <c r="S62" s="113">
        <v>4.2999999999999997E-2</v>
      </c>
    </row>
    <row r="63" spans="2:19" ht="35.5" customHeight="1" x14ac:dyDescent="0.25">
      <c r="B63" s="108" t="s">
        <v>326</v>
      </c>
      <c r="C63" s="195"/>
      <c r="D63" s="109">
        <v>-1.4999999999999999E-2</v>
      </c>
      <c r="E63" s="109">
        <v>5.0000000000000001E-3</v>
      </c>
      <c r="F63" s="129">
        <v>0.02</v>
      </c>
      <c r="H63" s="202"/>
      <c r="I63" s="109">
        <v>-8.8999999999999996E-2</v>
      </c>
      <c r="J63" s="109">
        <v>2.5999999999999999E-2</v>
      </c>
      <c r="K63" s="109">
        <v>6.3E-2</v>
      </c>
      <c r="M63" s="111">
        <v>0.24199999999999999</v>
      </c>
      <c r="N63" s="111">
        <v>0.156</v>
      </c>
      <c r="O63" s="113">
        <v>-8.5999999999999993E-2</v>
      </c>
      <c r="Q63" s="111">
        <v>5.8000000000000003E-2</v>
      </c>
      <c r="R63" s="111">
        <v>0.02</v>
      </c>
      <c r="S63" s="113">
        <v>-3.7999999999999999E-2</v>
      </c>
    </row>
    <row r="64" spans="2:19" ht="14" x14ac:dyDescent="0.25">
      <c r="B64" s="195"/>
      <c r="C64" s="195"/>
      <c r="D64" s="202"/>
      <c r="E64" s="202"/>
      <c r="F64" s="203"/>
      <c r="H64" s="202"/>
      <c r="I64" s="202"/>
      <c r="J64" s="202"/>
      <c r="K64" s="202"/>
      <c r="M64" s="202"/>
      <c r="N64" s="202"/>
      <c r="O64" s="68"/>
      <c r="Q64" s="202"/>
      <c r="R64" s="202"/>
      <c r="S64" s="68"/>
    </row>
    <row r="65" spans="2:19" ht="34.5" customHeight="1" x14ac:dyDescent="0.25">
      <c r="B65" s="108" t="s">
        <v>327</v>
      </c>
      <c r="C65" s="195"/>
      <c r="D65" s="109">
        <v>1.4E-2</v>
      </c>
      <c r="E65" s="109">
        <v>4.3999999999999997E-2</v>
      </c>
      <c r="F65" s="129">
        <v>0.03</v>
      </c>
      <c r="H65" s="202"/>
      <c r="I65" s="109">
        <v>-0.128</v>
      </c>
      <c r="J65" s="109">
        <v>-2.9000000000000001E-2</v>
      </c>
      <c r="K65" s="109">
        <v>9.9000000000000005E-2</v>
      </c>
      <c r="M65" s="111">
        <v>0.435</v>
      </c>
      <c r="N65" s="111">
        <v>0.433</v>
      </c>
      <c r="O65" s="113">
        <v>-2E-3</v>
      </c>
      <c r="Q65" s="111">
        <v>0.14699999999999999</v>
      </c>
      <c r="R65" s="111">
        <v>0.124</v>
      </c>
      <c r="S65" s="113">
        <v>-2.3E-2</v>
      </c>
    </row>
    <row r="66" spans="2:19" ht="31.15" customHeight="1" x14ac:dyDescent="0.25">
      <c r="B66" s="108" t="s">
        <v>328</v>
      </c>
      <c r="C66" s="195"/>
      <c r="D66" s="109">
        <v>-0.05</v>
      </c>
      <c r="E66" s="109">
        <v>0.123</v>
      </c>
      <c r="F66" s="129">
        <v>0.17299999999999999</v>
      </c>
      <c r="H66" s="202"/>
      <c r="I66" s="109">
        <v>-0.248</v>
      </c>
      <c r="J66" s="109">
        <v>3.6999999999999998E-2</v>
      </c>
      <c r="K66" s="109">
        <v>0.28499999999999998</v>
      </c>
      <c r="M66" s="111">
        <v>0.53900000000000003</v>
      </c>
      <c r="N66" s="111">
        <v>0.53100000000000003</v>
      </c>
      <c r="O66" s="113">
        <v>-8.0000000000000002E-3</v>
      </c>
      <c r="Q66" s="111">
        <v>0.191</v>
      </c>
      <c r="R66" s="111">
        <v>0.17399999999999999</v>
      </c>
      <c r="S66" s="113">
        <v>-1.7000000000000001E-2</v>
      </c>
    </row>
    <row r="67" spans="2:19" x14ac:dyDescent="0.25">
      <c r="F67" s="72"/>
    </row>
    <row r="68" spans="2:19" ht="14" x14ac:dyDescent="0.3">
      <c r="B68" s="117" t="s">
        <v>360</v>
      </c>
    </row>
    <row r="69" spans="2:19" ht="29.25" customHeight="1" x14ac:dyDescent="0.25">
      <c r="B69" s="287" t="s">
        <v>361</v>
      </c>
      <c r="C69" s="287"/>
      <c r="D69" s="287"/>
      <c r="E69" s="287"/>
      <c r="F69" s="287"/>
      <c r="G69" s="287"/>
      <c r="H69" s="287"/>
      <c r="I69" s="287"/>
      <c r="J69" s="287"/>
      <c r="K69" s="287"/>
      <c r="L69" s="287"/>
      <c r="M69" s="287"/>
      <c r="N69" s="287"/>
      <c r="O69" s="287"/>
      <c r="P69" s="287"/>
      <c r="Q69" s="287"/>
      <c r="R69" s="287"/>
      <c r="S69" s="287"/>
    </row>
    <row r="70" spans="2:19" x14ac:dyDescent="0.25">
      <c r="B70" s="298" t="s">
        <v>362</v>
      </c>
      <c r="C70" s="298"/>
      <c r="D70" s="298"/>
      <c r="E70" s="298"/>
      <c r="F70" s="298"/>
      <c r="G70" s="298"/>
      <c r="H70" s="298"/>
      <c r="I70" s="298"/>
      <c r="J70" s="298"/>
      <c r="K70" s="298"/>
      <c r="L70" s="298"/>
      <c r="M70" s="298"/>
      <c r="N70" s="298"/>
      <c r="O70" s="298"/>
      <c r="P70" s="298"/>
      <c r="Q70" s="298"/>
      <c r="R70" s="298"/>
      <c r="S70" s="298"/>
    </row>
    <row r="71" spans="2:19" s="184" customFormat="1" ht="28.5" customHeight="1" x14ac:dyDescent="0.25">
      <c r="B71" s="287" t="s">
        <v>363</v>
      </c>
      <c r="C71" s="287"/>
      <c r="D71" s="287"/>
      <c r="E71" s="287"/>
      <c r="F71" s="287"/>
      <c r="G71" s="287"/>
      <c r="H71" s="287"/>
      <c r="I71" s="287"/>
      <c r="J71" s="287"/>
      <c r="K71" s="287"/>
      <c r="L71" s="287"/>
      <c r="M71" s="287"/>
      <c r="N71" s="287"/>
      <c r="O71" s="287"/>
      <c r="P71" s="287"/>
      <c r="Q71" s="287"/>
      <c r="R71" s="287"/>
      <c r="S71" s="287"/>
    </row>
    <row r="72" spans="2:19" s="184" customFormat="1" ht="28.15" customHeight="1" x14ac:dyDescent="0.25">
      <c r="B72" s="287" t="s">
        <v>364</v>
      </c>
      <c r="C72" s="287"/>
      <c r="D72" s="287"/>
      <c r="E72" s="287"/>
      <c r="F72" s="287"/>
      <c r="G72" s="287"/>
      <c r="H72" s="287"/>
      <c r="I72" s="287"/>
      <c r="J72" s="287"/>
      <c r="K72" s="287"/>
      <c r="L72" s="287"/>
      <c r="M72" s="287"/>
      <c r="N72" s="287"/>
      <c r="O72" s="287"/>
      <c r="P72" s="287"/>
      <c r="Q72" s="287"/>
      <c r="R72" s="287"/>
      <c r="S72" s="287"/>
    </row>
    <row r="73" spans="2:19" ht="26.65" customHeight="1" x14ac:dyDescent="0.25">
      <c r="B73" s="287" t="s">
        <v>365</v>
      </c>
      <c r="C73" s="287"/>
      <c r="D73" s="287"/>
      <c r="E73" s="287"/>
      <c r="F73" s="287"/>
      <c r="G73" s="287"/>
      <c r="H73" s="287"/>
      <c r="I73" s="287"/>
      <c r="J73" s="287"/>
      <c r="K73" s="287"/>
      <c r="L73" s="287"/>
      <c r="M73" s="287"/>
      <c r="N73" s="287"/>
      <c r="O73" s="287"/>
      <c r="P73" s="287"/>
      <c r="Q73" s="287"/>
      <c r="R73" s="287"/>
      <c r="S73" s="287"/>
    </row>
    <row r="74" spans="2:19" ht="26.65" customHeight="1" x14ac:dyDescent="0.25">
      <c r="B74" s="287" t="s">
        <v>366</v>
      </c>
      <c r="C74" s="287"/>
      <c r="D74" s="287"/>
      <c r="E74" s="287"/>
      <c r="F74" s="287"/>
      <c r="G74" s="287"/>
      <c r="H74" s="287"/>
      <c r="I74" s="287"/>
      <c r="J74" s="287"/>
      <c r="K74" s="287"/>
      <c r="L74" s="287"/>
      <c r="M74" s="287"/>
      <c r="N74" s="287"/>
      <c r="O74" s="287"/>
      <c r="P74" s="287"/>
      <c r="Q74" s="287"/>
      <c r="R74" s="287"/>
      <c r="S74" s="287"/>
    </row>
  </sheetData>
  <sheetProtection algorithmName="SHA-512" hashValue="eeRgmAH4/1IbQwi5N9ZTRpSxva2+Gm0LY8gTeyRmxdGwgf0yU3m/X0rozy9NKQIo4qbX1ZsxK/OQXMEpuHeu4A==" saltValue="drz5kBQmidDWWTQqgQ00PA==" spinCount="100000" sheet="1" objects="1" scenarios="1"/>
  <mergeCells count="49">
    <mergeCell ref="B72:S72"/>
    <mergeCell ref="B74:S74"/>
    <mergeCell ref="B73:S73"/>
    <mergeCell ref="B70:S70"/>
    <mergeCell ref="L44:N44"/>
    <mergeCell ref="D44:F44"/>
    <mergeCell ref="H44:J44"/>
    <mergeCell ref="B71:S71"/>
    <mergeCell ref="B69:S69"/>
    <mergeCell ref="L56:N56"/>
    <mergeCell ref="L54:N54"/>
    <mergeCell ref="D56:F56"/>
    <mergeCell ref="D54:F54"/>
    <mergeCell ref="H54:J54"/>
    <mergeCell ref="H56:J56"/>
    <mergeCell ref="B15:Q15"/>
    <mergeCell ref="B16:Q16"/>
    <mergeCell ref="D39:F39"/>
    <mergeCell ref="D40:F40"/>
    <mergeCell ref="D41:F41"/>
    <mergeCell ref="D43:F43"/>
    <mergeCell ref="H39:J39"/>
    <mergeCell ref="L41:N41"/>
    <mergeCell ref="L43:N43"/>
    <mergeCell ref="D22:E22"/>
    <mergeCell ref="D23:E23"/>
    <mergeCell ref="D24:E24"/>
    <mergeCell ref="H43:J43"/>
    <mergeCell ref="G24:H24"/>
    <mergeCell ref="L39:N39"/>
    <mergeCell ref="L40:N40"/>
    <mergeCell ref="H40:J40"/>
    <mergeCell ref="H41:J41"/>
    <mergeCell ref="D5:G5"/>
    <mergeCell ref="I5:L5"/>
    <mergeCell ref="D26:E26"/>
    <mergeCell ref="D27:E27"/>
    <mergeCell ref="G26:H26"/>
    <mergeCell ref="G27:H27"/>
    <mergeCell ref="J24:K24"/>
    <mergeCell ref="J26:K26"/>
    <mergeCell ref="J27:K27"/>
    <mergeCell ref="D21:K21"/>
    <mergeCell ref="B14:Q14"/>
    <mergeCell ref="N5:Q5"/>
    <mergeCell ref="J22:K22"/>
    <mergeCell ref="J23:K23"/>
    <mergeCell ref="G22:H22"/>
    <mergeCell ref="G23:H23"/>
  </mergeCells>
  <pageMargins left="0.25" right="0.25" top="0.75" bottom="0.75" header="0.3" footer="0.3"/>
  <pageSetup paperSize="9" scale="55" fitToWidth="0" fitToHeight="0" orientation="landscape" r:id="rId1"/>
  <headerFooter>
    <oddFooter>&amp;C_x000D_&amp;1#&amp;"Aptos"&amp;10&amp;K000000 Restricted: Only share within the authorised distribution list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2D56-6A55-4E69-A846-15831FC56A0A}">
  <sheetPr>
    <pageSetUpPr fitToPage="1"/>
  </sheetPr>
  <dimension ref="B1:F27"/>
  <sheetViews>
    <sheetView zoomScaleNormal="100" zoomScaleSheetLayoutView="40" workbookViewId="0">
      <selection activeCell="B18" sqref="B18:F18"/>
    </sheetView>
  </sheetViews>
  <sheetFormatPr defaultColWidth="9" defaultRowHeight="13.5" x14ac:dyDescent="0.25"/>
  <cols>
    <col min="1" max="1" width="2.7265625" style="2" customWidth="1"/>
    <col min="2" max="2" width="121.81640625" style="2" customWidth="1"/>
    <col min="3" max="4" width="9" style="2" customWidth="1"/>
    <col min="5" max="5" width="15.36328125" style="2" customWidth="1"/>
    <col min="6" max="6" width="16.7265625" style="2" customWidth="1"/>
    <col min="7" max="16384" width="9" style="2"/>
  </cols>
  <sheetData>
    <row r="1" spans="2:6" s="1" customFormat="1" ht="25.4" customHeight="1" x14ac:dyDescent="0.35"/>
    <row r="2" spans="2:6" s="1" customFormat="1" ht="25.4" customHeight="1" x14ac:dyDescent="0.35">
      <c r="B2" s="250" t="s">
        <v>19</v>
      </c>
      <c r="C2" s="250"/>
      <c r="D2" s="250"/>
      <c r="E2" s="250"/>
      <c r="F2" s="250"/>
    </row>
    <row r="3" spans="2:6" s="1" customFormat="1" ht="3" customHeight="1" x14ac:dyDescent="0.35"/>
    <row r="4" spans="2:6" s="1" customFormat="1" ht="25.4" customHeight="1" x14ac:dyDescent="0.35">
      <c r="B4" s="171"/>
      <c r="C4" s="172" t="s">
        <v>29</v>
      </c>
      <c r="D4" s="173">
        <v>2025</v>
      </c>
      <c r="E4" s="172">
        <v>2024</v>
      </c>
      <c r="F4" s="174">
        <v>2023</v>
      </c>
    </row>
    <row r="5" spans="2:6" s="1" customFormat="1" ht="25.4" customHeight="1" x14ac:dyDescent="0.35">
      <c r="B5" s="258" t="s">
        <v>19</v>
      </c>
      <c r="C5" s="258"/>
      <c r="D5" s="258"/>
      <c r="E5" s="258"/>
      <c r="F5" s="258"/>
    </row>
    <row r="6" spans="2:6" s="1" customFormat="1" ht="25.4" customHeight="1" x14ac:dyDescent="0.35">
      <c r="B6" s="62" t="s">
        <v>367</v>
      </c>
      <c r="C6" s="8"/>
      <c r="D6" s="64">
        <v>0.98</v>
      </c>
      <c r="E6" s="64">
        <v>0.97099999999999997</v>
      </c>
      <c r="F6" s="77">
        <v>0.97</v>
      </c>
    </row>
    <row r="7" spans="2:6" s="1" customFormat="1" ht="25.4" customHeight="1" x14ac:dyDescent="0.35">
      <c r="B7" s="12" t="s">
        <v>368</v>
      </c>
      <c r="C7" s="9"/>
      <c r="D7" s="9">
        <v>0</v>
      </c>
      <c r="E7" s="9">
        <v>0</v>
      </c>
      <c r="F7" s="33">
        <v>0</v>
      </c>
    </row>
    <row r="8" spans="2:6" s="1" customFormat="1" ht="25.4" customHeight="1" x14ac:dyDescent="0.35">
      <c r="B8" s="262" t="s">
        <v>369</v>
      </c>
      <c r="C8" s="263"/>
      <c r="D8" s="263"/>
      <c r="E8" s="263"/>
      <c r="F8" s="264"/>
    </row>
    <row r="9" spans="2:6" s="1" customFormat="1" ht="25.4" customHeight="1" x14ac:dyDescent="0.35">
      <c r="B9" s="18" t="s">
        <v>370</v>
      </c>
      <c r="C9" s="9"/>
      <c r="D9" s="161" t="s">
        <v>371</v>
      </c>
      <c r="E9" s="162" t="s">
        <v>372</v>
      </c>
      <c r="F9" s="14" t="s">
        <v>373</v>
      </c>
    </row>
    <row r="10" spans="2:6" s="1" customFormat="1" ht="25.4" customHeight="1" x14ac:dyDescent="0.35">
      <c r="B10" s="18" t="s">
        <v>284</v>
      </c>
      <c r="C10" s="9"/>
      <c r="D10" s="161" t="s">
        <v>371</v>
      </c>
      <c r="E10" s="162" t="s">
        <v>374</v>
      </c>
      <c r="F10" s="14" t="s">
        <v>375</v>
      </c>
    </row>
    <row r="11" spans="2:6" s="1" customFormat="1" ht="25.4" customHeight="1" x14ac:dyDescent="0.35">
      <c r="B11" s="18" t="s">
        <v>285</v>
      </c>
      <c r="C11" s="9"/>
      <c r="D11" s="161" t="s">
        <v>371</v>
      </c>
      <c r="E11" s="162" t="s">
        <v>376</v>
      </c>
      <c r="F11" s="14" t="s">
        <v>377</v>
      </c>
    </row>
    <row r="12" spans="2:6" s="1" customFormat="1" ht="25.4" customHeight="1" x14ac:dyDescent="0.35">
      <c r="B12" s="18" t="s">
        <v>378</v>
      </c>
      <c r="C12" s="9"/>
      <c r="D12" s="161" t="s">
        <v>371</v>
      </c>
      <c r="E12" s="162" t="s">
        <v>379</v>
      </c>
      <c r="F12" s="14" t="s">
        <v>380</v>
      </c>
    </row>
    <row r="13" spans="2:6" s="1" customFormat="1" ht="25.4" customHeight="1" x14ac:dyDescent="0.35">
      <c r="B13" s="163" t="s">
        <v>288</v>
      </c>
      <c r="D13" s="161" t="s">
        <v>371</v>
      </c>
      <c r="E13" s="162" t="s">
        <v>381</v>
      </c>
      <c r="F13" s="164" t="s">
        <v>382</v>
      </c>
    </row>
    <row r="14" spans="2:6" s="1" customFormat="1" ht="25.4" customHeight="1" x14ac:dyDescent="0.35">
      <c r="B14" s="12" t="s">
        <v>383</v>
      </c>
      <c r="C14" s="9"/>
      <c r="D14" s="9">
        <v>0</v>
      </c>
      <c r="E14" s="9">
        <v>0</v>
      </c>
      <c r="F14" s="33">
        <v>0</v>
      </c>
    </row>
    <row r="15" spans="2:6" s="1" customFormat="1" ht="25.4" customHeight="1" x14ac:dyDescent="0.35">
      <c r="B15" s="12" t="s">
        <v>384</v>
      </c>
      <c r="C15" s="9"/>
      <c r="D15" s="9">
        <v>0</v>
      </c>
      <c r="E15" s="9">
        <v>0</v>
      </c>
      <c r="F15" s="33">
        <v>0</v>
      </c>
    </row>
    <row r="16" spans="2:6" s="1" customFormat="1" ht="25.4" customHeight="1" x14ac:dyDescent="0.35">
      <c r="B16" s="12" t="s">
        <v>385</v>
      </c>
      <c r="C16" s="9"/>
      <c r="D16" s="144">
        <v>0.997</v>
      </c>
      <c r="E16" s="144">
        <v>0.996</v>
      </c>
      <c r="F16" s="37">
        <v>0.99860000000000004</v>
      </c>
    </row>
    <row r="17" spans="2:6" s="1" customFormat="1" ht="25.15" customHeight="1" x14ac:dyDescent="0.35">
      <c r="B17" s="61" t="s">
        <v>386</v>
      </c>
      <c r="C17" s="22"/>
      <c r="D17" s="22">
        <v>30</v>
      </c>
      <c r="E17" s="22">
        <v>18</v>
      </c>
      <c r="F17" s="44">
        <v>7</v>
      </c>
    </row>
    <row r="18" spans="2:6" s="1" customFormat="1" ht="25.4" customHeight="1" x14ac:dyDescent="0.35">
      <c r="B18" s="268" t="s">
        <v>59</v>
      </c>
      <c r="C18" s="268"/>
      <c r="D18" s="268"/>
      <c r="E18" s="268"/>
      <c r="F18" s="268"/>
    </row>
    <row r="19" spans="2:6" s="1" customFormat="1" ht="40.15" customHeight="1" x14ac:dyDescent="0.35">
      <c r="B19" s="257" t="s">
        <v>387</v>
      </c>
      <c r="C19" s="257"/>
      <c r="D19" s="257"/>
      <c r="E19" s="257"/>
      <c r="F19" s="257"/>
    </row>
    <row r="20" spans="2:6" s="1" customFormat="1" ht="25.4" customHeight="1" x14ac:dyDescent="0.35">
      <c r="B20" s="304" t="s">
        <v>388</v>
      </c>
      <c r="C20" s="304"/>
      <c r="D20" s="304"/>
      <c r="E20" s="304"/>
      <c r="F20" s="304"/>
    </row>
    <row r="21" spans="2:6" s="1" customFormat="1" ht="31.5" customHeight="1" x14ac:dyDescent="0.35">
      <c r="B21" s="279" t="s">
        <v>389</v>
      </c>
      <c r="C21" s="279"/>
      <c r="D21" s="279"/>
      <c r="E21" s="279"/>
      <c r="F21" s="279"/>
    </row>
    <row r="22" spans="2:6" ht="23.25" customHeight="1" x14ac:dyDescent="0.25">
      <c r="B22" s="304" t="s">
        <v>390</v>
      </c>
      <c r="C22" s="304"/>
      <c r="D22" s="304"/>
      <c r="E22" s="304"/>
      <c r="F22" s="304"/>
    </row>
    <row r="23" spans="2:6" ht="76.900000000000006" customHeight="1" x14ac:dyDescent="0.25">
      <c r="B23" s="303" t="s">
        <v>391</v>
      </c>
      <c r="C23" s="303"/>
      <c r="D23" s="303"/>
      <c r="E23" s="303"/>
      <c r="F23" s="303"/>
    </row>
    <row r="24" spans="2:6" x14ac:dyDescent="0.25">
      <c r="B24" s="72"/>
    </row>
    <row r="25" spans="2:6" x14ac:dyDescent="0.25">
      <c r="B25" s="72"/>
    </row>
    <row r="26" spans="2:6" x14ac:dyDescent="0.25">
      <c r="B26" s="72"/>
    </row>
    <row r="27" spans="2:6" x14ac:dyDescent="0.25">
      <c r="B27" s="72"/>
    </row>
  </sheetData>
  <sheetProtection algorithmName="SHA-512" hashValue="pVr9r//jytlnh/I3wT3AlQoLILj+GOUrRdsgBzd6AhMIgzYAXoA+3Bwvcck/nLRabTQ4nNKwFJ2Ck2NCaCtQ5A==" saltValue="SGCc/IfqByjFuhaDFau+hQ==" spinCount="100000" sheet="1" selectLockedCells="1" selectUnlockedCells="1"/>
  <autoFilter ref="B4:F4" xr:uid="{87062D56-6A55-4E69-A846-15831FC56A0A}"/>
  <mergeCells count="9">
    <mergeCell ref="B23:F23"/>
    <mergeCell ref="B22:F22"/>
    <mergeCell ref="B2:F2"/>
    <mergeCell ref="B5:F5"/>
    <mergeCell ref="B19:F19"/>
    <mergeCell ref="B20:F20"/>
    <mergeCell ref="B21:F21"/>
    <mergeCell ref="B8:F8"/>
    <mergeCell ref="B18:F18"/>
  </mergeCells>
  <printOptions gridLines="1"/>
  <pageMargins left="3.937007874015748E-2" right="0" top="0" bottom="0" header="0" footer="0"/>
  <pageSetup scale="78" orientation="landscape" r:id="rId1"/>
  <headerFooter>
    <oddFooter>&amp;C_x000D_&amp;1#&amp;"Aptos"&amp;10&amp;K000000 Restricted: Only share within the authorised distribution list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90989-3E49-4941-9DA9-4CCBF6EDB78F}">
  <sheetPr>
    <pageSetUpPr fitToPage="1"/>
  </sheetPr>
  <dimension ref="B1:G32"/>
  <sheetViews>
    <sheetView topLeftCell="A19" zoomScaleNormal="100" workbookViewId="0">
      <selection activeCell="C13" sqref="C13"/>
    </sheetView>
  </sheetViews>
  <sheetFormatPr defaultColWidth="9" defaultRowHeight="13.5" x14ac:dyDescent="0.25"/>
  <cols>
    <col min="1" max="1" width="2.7265625" style="2" customWidth="1"/>
    <col min="2" max="2" width="29.7265625" style="2" customWidth="1"/>
    <col min="3" max="3" width="90.7265625" style="2" customWidth="1"/>
    <col min="4" max="4" width="15.81640625" style="2" customWidth="1"/>
    <col min="5" max="5" width="51.7265625" style="2" customWidth="1"/>
    <col min="6" max="6" width="9" style="2" customWidth="1"/>
    <col min="7" max="16384" width="9" style="2"/>
  </cols>
  <sheetData>
    <row r="1" spans="2:7" ht="25.4" customHeight="1" x14ac:dyDescent="0.25"/>
    <row r="2" spans="2:7" ht="25.4" customHeight="1" x14ac:dyDescent="0.4">
      <c r="B2" s="310" t="s">
        <v>392</v>
      </c>
      <c r="C2" s="310"/>
      <c r="D2" s="310"/>
      <c r="E2" s="310"/>
    </row>
    <row r="3" spans="2:7" ht="3" customHeight="1" x14ac:dyDescent="0.25"/>
    <row r="4" spans="2:7" ht="25.4" customHeight="1" x14ac:dyDescent="0.25">
      <c r="B4" s="171" t="s">
        <v>393</v>
      </c>
      <c r="C4" s="172" t="s">
        <v>394</v>
      </c>
      <c r="D4" s="174" t="s">
        <v>395</v>
      </c>
      <c r="E4" s="173">
        <v>2025</v>
      </c>
    </row>
    <row r="5" spans="2:7" ht="25.4" customHeight="1" x14ac:dyDescent="0.25">
      <c r="B5" s="305" t="s">
        <v>396</v>
      </c>
      <c r="C5" s="306"/>
      <c r="D5" s="306"/>
      <c r="E5" s="306"/>
    </row>
    <row r="6" spans="2:7" ht="27" customHeight="1" x14ac:dyDescent="0.25">
      <c r="B6" s="307" t="s">
        <v>397</v>
      </c>
      <c r="C6" s="78" t="s">
        <v>398</v>
      </c>
      <c r="D6" s="79" t="s">
        <v>399</v>
      </c>
      <c r="E6" s="221">
        <v>0</v>
      </c>
    </row>
    <row r="7" spans="2:7" ht="78.75" customHeight="1" x14ac:dyDescent="0.25">
      <c r="B7" s="308"/>
      <c r="C7" s="199" t="s">
        <v>400</v>
      </c>
      <c r="D7" s="81" t="s">
        <v>401</v>
      </c>
      <c r="E7" s="82" t="s">
        <v>402</v>
      </c>
    </row>
    <row r="8" spans="2:7" ht="95.25" customHeight="1" x14ac:dyDescent="0.3">
      <c r="B8" s="308"/>
      <c r="C8" s="199" t="s">
        <v>403</v>
      </c>
      <c r="D8" s="81" t="s">
        <v>404</v>
      </c>
      <c r="E8" s="191" t="s">
        <v>405</v>
      </c>
      <c r="G8" s="130"/>
    </row>
    <row r="9" spans="2:7" ht="337.5" customHeight="1" x14ac:dyDescent="0.25">
      <c r="B9" s="308"/>
      <c r="C9" s="83" t="s">
        <v>406</v>
      </c>
      <c r="D9" s="81" t="s">
        <v>407</v>
      </c>
      <c r="E9" s="82" t="s">
        <v>408</v>
      </c>
    </row>
    <row r="10" spans="2:7" ht="61.5" customHeight="1" x14ac:dyDescent="0.25">
      <c r="B10" s="80" t="s">
        <v>409</v>
      </c>
      <c r="C10" s="83" t="s">
        <v>410</v>
      </c>
      <c r="D10" s="81" t="s">
        <v>411</v>
      </c>
      <c r="E10" s="188" t="s">
        <v>412</v>
      </c>
    </row>
    <row r="11" spans="2:7" ht="202.4" customHeight="1" x14ac:dyDescent="0.25">
      <c r="B11" s="80" t="s">
        <v>413</v>
      </c>
      <c r="C11" s="83" t="s">
        <v>414</v>
      </c>
      <c r="D11" s="81" t="s">
        <v>415</v>
      </c>
      <c r="E11" s="191" t="s">
        <v>416</v>
      </c>
    </row>
    <row r="12" spans="2:7" ht="54" customHeight="1" x14ac:dyDescent="0.25">
      <c r="B12" s="308" t="s">
        <v>417</v>
      </c>
      <c r="C12" s="83" t="s">
        <v>418</v>
      </c>
      <c r="D12" s="81" t="s">
        <v>419</v>
      </c>
      <c r="E12" s="82" t="s">
        <v>420</v>
      </c>
    </row>
    <row r="13" spans="2:7" ht="81" customHeight="1" x14ac:dyDescent="0.25">
      <c r="B13" s="308"/>
      <c r="C13" s="83" t="s">
        <v>421</v>
      </c>
      <c r="D13" s="81" t="s">
        <v>422</v>
      </c>
      <c r="E13" s="82" t="s">
        <v>423</v>
      </c>
    </row>
    <row r="14" spans="2:7" ht="48" customHeight="1" x14ac:dyDescent="0.25">
      <c r="B14" s="308"/>
      <c r="C14" s="83" t="s">
        <v>424</v>
      </c>
      <c r="D14" s="81" t="s">
        <v>425</v>
      </c>
      <c r="E14" s="222" t="s">
        <v>426</v>
      </c>
    </row>
    <row r="15" spans="2:7" ht="55.5" customHeight="1" x14ac:dyDescent="0.25">
      <c r="B15" s="308"/>
      <c r="C15" s="83" t="s">
        <v>427</v>
      </c>
      <c r="D15" s="81" t="s">
        <v>428</v>
      </c>
      <c r="E15" s="188" t="s">
        <v>429</v>
      </c>
    </row>
    <row r="16" spans="2:7" ht="45" customHeight="1" x14ac:dyDescent="0.3">
      <c r="B16" s="84" t="s">
        <v>430</v>
      </c>
      <c r="C16" s="83" t="s">
        <v>431</v>
      </c>
      <c r="D16" s="81" t="s">
        <v>432</v>
      </c>
      <c r="E16" s="223" t="s">
        <v>433</v>
      </c>
      <c r="G16" s="3"/>
    </row>
    <row r="17" spans="2:7" ht="40.5" x14ac:dyDescent="0.3">
      <c r="B17" s="309" t="s">
        <v>434</v>
      </c>
      <c r="C17" s="83" t="s">
        <v>435</v>
      </c>
      <c r="D17" s="81" t="s">
        <v>436</v>
      </c>
      <c r="E17" s="223" t="s">
        <v>516</v>
      </c>
      <c r="G17" s="130"/>
    </row>
    <row r="18" spans="2:7" ht="27" x14ac:dyDescent="0.3">
      <c r="B18" s="309"/>
      <c r="C18" s="199" t="s">
        <v>437</v>
      </c>
      <c r="D18" s="81" t="s">
        <v>438</v>
      </c>
      <c r="E18" s="223" t="s">
        <v>517</v>
      </c>
      <c r="G18" s="130"/>
    </row>
    <row r="19" spans="2:7" ht="40.5" x14ac:dyDescent="0.3">
      <c r="B19" s="309"/>
      <c r="C19" s="83" t="s">
        <v>439</v>
      </c>
      <c r="D19" s="81" t="s">
        <v>440</v>
      </c>
      <c r="E19" s="223" t="s">
        <v>519</v>
      </c>
      <c r="G19" s="130"/>
    </row>
    <row r="20" spans="2:7" ht="81" x14ac:dyDescent="0.3">
      <c r="B20" s="85" t="s">
        <v>441</v>
      </c>
      <c r="C20" s="86" t="s">
        <v>442</v>
      </c>
      <c r="D20" s="87" t="s">
        <v>443</v>
      </c>
      <c r="E20" s="224" t="s">
        <v>444</v>
      </c>
      <c r="G20" s="130"/>
    </row>
    <row r="21" spans="2:7" ht="14" x14ac:dyDescent="0.3">
      <c r="B21" s="3" t="s">
        <v>445</v>
      </c>
      <c r="G21" s="130"/>
    </row>
    <row r="22" spans="2:7" ht="14" x14ac:dyDescent="0.3">
      <c r="B22" s="281" t="s">
        <v>505</v>
      </c>
      <c r="C22" s="281"/>
      <c r="D22" s="281"/>
      <c r="E22" s="281"/>
      <c r="G22" s="130"/>
    </row>
    <row r="23" spans="2:7" ht="42.4" customHeight="1" x14ac:dyDescent="0.3">
      <c r="B23" s="311" t="s">
        <v>501</v>
      </c>
      <c r="C23" s="311"/>
      <c r="D23" s="311"/>
      <c r="E23" s="311"/>
      <c r="G23" s="130"/>
    </row>
    <row r="24" spans="2:7" ht="39.4" customHeight="1" x14ac:dyDescent="0.3">
      <c r="B24" s="303" t="s">
        <v>502</v>
      </c>
      <c r="C24" s="303"/>
      <c r="D24" s="303"/>
      <c r="E24" s="303"/>
      <c r="G24" s="130"/>
    </row>
    <row r="25" spans="2:7" ht="34.9" customHeight="1" x14ac:dyDescent="0.3">
      <c r="B25" s="311" t="s">
        <v>503</v>
      </c>
      <c r="C25" s="311"/>
      <c r="D25" s="311"/>
      <c r="E25" s="311"/>
      <c r="G25" s="130"/>
    </row>
    <row r="26" spans="2:7" ht="27.75" customHeight="1" x14ac:dyDescent="0.3">
      <c r="B26" s="311" t="s">
        <v>504</v>
      </c>
      <c r="C26" s="311"/>
      <c r="D26" s="311"/>
      <c r="E26" s="311"/>
      <c r="G26" s="3"/>
    </row>
    <row r="29" spans="2:7" ht="54.75" customHeight="1" x14ac:dyDescent="0.25"/>
    <row r="30" spans="2:7" ht="41.25" customHeight="1" x14ac:dyDescent="0.25"/>
    <row r="31" spans="2:7" ht="31.5" customHeight="1" x14ac:dyDescent="0.25"/>
    <row r="32" spans="2:7" ht="30.4" customHeight="1" x14ac:dyDescent="0.25"/>
  </sheetData>
  <sheetProtection selectLockedCells="1" selectUnlockedCells="1"/>
  <autoFilter ref="B4:E4" xr:uid="{78490989-3E49-4941-9DA9-4CCBF6EDB78F}"/>
  <mergeCells count="10">
    <mergeCell ref="B23:E23"/>
    <mergeCell ref="B24:E24"/>
    <mergeCell ref="B25:E25"/>
    <mergeCell ref="B26:E26"/>
    <mergeCell ref="B22:E22"/>
    <mergeCell ref="B5:E5"/>
    <mergeCell ref="B6:B9"/>
    <mergeCell ref="B12:B15"/>
    <mergeCell ref="B17:B19"/>
    <mergeCell ref="B2:E2"/>
  </mergeCells>
  <printOptions gridLines="1"/>
  <pageMargins left="3.937007874015748E-2" right="0" top="0" bottom="0" header="0" footer="0"/>
  <pageSetup scale="72" fitToHeight="3" orientation="landscape" r:id="rId1"/>
  <headerFooter>
    <oddFooter>&amp;C_x000D_&amp;1#&amp;"Aptos"&amp;10&amp;K000000 Restricted: Only share within the authorised distribution list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EE33-33DA-4FBA-8B2B-6CC85DC6326A}">
  <sheetPr>
    <pageSetUpPr fitToPage="1"/>
  </sheetPr>
  <dimension ref="B1:G21"/>
  <sheetViews>
    <sheetView topLeftCell="A12" zoomScaleNormal="100" workbookViewId="0">
      <selection activeCell="I19" sqref="I19"/>
    </sheetView>
  </sheetViews>
  <sheetFormatPr defaultColWidth="9" defaultRowHeight="13.5" x14ac:dyDescent="0.25"/>
  <cols>
    <col min="1" max="1" width="2.7265625" style="2" customWidth="1"/>
    <col min="2" max="2" width="29.7265625" style="2" customWidth="1"/>
    <col min="3" max="3" width="93.7265625" style="2" customWidth="1"/>
    <col min="4" max="4" width="15.7265625" style="2" customWidth="1"/>
    <col min="5" max="5" width="68.26953125" style="2" customWidth="1"/>
    <col min="6" max="16384" width="9" style="2"/>
  </cols>
  <sheetData>
    <row r="1" spans="2:6" ht="25.4" customHeight="1" x14ac:dyDescent="0.25"/>
    <row r="2" spans="2:6" ht="25.4" customHeight="1" x14ac:dyDescent="0.4">
      <c r="B2" s="310" t="s">
        <v>446</v>
      </c>
      <c r="C2" s="310"/>
      <c r="D2" s="310"/>
      <c r="E2" s="310"/>
    </row>
    <row r="3" spans="2:6" ht="3" customHeight="1" x14ac:dyDescent="0.3">
      <c r="B3" s="3"/>
      <c r="C3" s="3"/>
      <c r="D3" s="3"/>
      <c r="E3" s="3"/>
    </row>
    <row r="4" spans="2:6" ht="25.4" customHeight="1" x14ac:dyDescent="0.25">
      <c r="B4" s="171" t="s">
        <v>393</v>
      </c>
      <c r="C4" s="172" t="s">
        <v>394</v>
      </c>
      <c r="D4" s="174" t="s">
        <v>395</v>
      </c>
      <c r="E4" s="173">
        <v>2025</v>
      </c>
    </row>
    <row r="5" spans="2:6" ht="25.4" customHeight="1" x14ac:dyDescent="0.25">
      <c r="B5" s="253" t="s">
        <v>447</v>
      </c>
      <c r="C5" s="254"/>
      <c r="D5" s="254"/>
      <c r="E5" s="254"/>
    </row>
    <row r="6" spans="2:6" s="90" customFormat="1" ht="27" customHeight="1" x14ac:dyDescent="0.35">
      <c r="B6" s="307" t="s">
        <v>397</v>
      </c>
      <c r="C6" s="88" t="s">
        <v>448</v>
      </c>
      <c r="D6" s="89" t="s">
        <v>449</v>
      </c>
      <c r="E6" s="185">
        <v>0</v>
      </c>
    </row>
    <row r="7" spans="2:6" ht="27" customHeight="1" x14ac:dyDescent="0.25">
      <c r="B7" s="308"/>
      <c r="C7" s="83" t="s">
        <v>450</v>
      </c>
      <c r="D7" s="91" t="s">
        <v>451</v>
      </c>
      <c r="E7" s="186">
        <v>0</v>
      </c>
    </row>
    <row r="8" spans="2:6" ht="13.5" customHeight="1" x14ac:dyDescent="0.25">
      <c r="B8" s="308"/>
      <c r="C8" s="83" t="s">
        <v>452</v>
      </c>
      <c r="D8" s="91" t="s">
        <v>453</v>
      </c>
      <c r="E8" s="211" t="s">
        <v>454</v>
      </c>
    </row>
    <row r="9" spans="2:6" ht="192" customHeight="1" x14ac:dyDescent="0.25">
      <c r="B9" s="80" t="s">
        <v>455</v>
      </c>
      <c r="C9" s="83" t="s">
        <v>456</v>
      </c>
      <c r="D9" s="91" t="s">
        <v>457</v>
      </c>
      <c r="E9" s="82" t="s">
        <v>496</v>
      </c>
    </row>
    <row r="10" spans="2:6" ht="243" customHeight="1" x14ac:dyDescent="0.25">
      <c r="B10" s="308" t="s">
        <v>458</v>
      </c>
      <c r="C10" s="83" t="s">
        <v>459</v>
      </c>
      <c r="D10" s="91" t="s">
        <v>460</v>
      </c>
      <c r="E10" s="92" t="s">
        <v>461</v>
      </c>
      <c r="F10" s="100"/>
    </row>
    <row r="11" spans="2:6" ht="312.75" customHeight="1" x14ac:dyDescent="0.25">
      <c r="B11" s="308"/>
      <c r="C11" s="83" t="s">
        <v>462</v>
      </c>
      <c r="D11" s="187" t="s">
        <v>463</v>
      </c>
      <c r="E11" s="188" t="s">
        <v>464</v>
      </c>
    </row>
    <row r="12" spans="2:6" ht="114.75" customHeight="1" x14ac:dyDescent="0.25">
      <c r="B12" s="308"/>
      <c r="C12" s="83" t="s">
        <v>465</v>
      </c>
      <c r="D12" s="91" t="s">
        <v>466</v>
      </c>
      <c r="E12" s="197" t="s">
        <v>467</v>
      </c>
      <c r="F12" s="212"/>
    </row>
    <row r="13" spans="2:6" ht="33.75" customHeight="1" x14ac:dyDescent="0.25">
      <c r="B13" s="308" t="s">
        <v>417</v>
      </c>
      <c r="C13" s="83" t="s">
        <v>418</v>
      </c>
      <c r="D13" s="81" t="s">
        <v>468</v>
      </c>
      <c r="E13" s="93" t="s">
        <v>469</v>
      </c>
    </row>
    <row r="14" spans="2:6" ht="13.5" customHeight="1" x14ac:dyDescent="0.25">
      <c r="B14" s="308"/>
      <c r="C14" s="83" t="s">
        <v>470</v>
      </c>
      <c r="D14" s="81" t="s">
        <v>471</v>
      </c>
      <c r="E14" s="189" t="s">
        <v>472</v>
      </c>
    </row>
    <row r="15" spans="2:6" s="90" customFormat="1" ht="19.5" customHeight="1" x14ac:dyDescent="0.35">
      <c r="B15" s="308"/>
      <c r="C15" s="94" t="s">
        <v>473</v>
      </c>
      <c r="D15" s="190" t="s">
        <v>474</v>
      </c>
      <c r="E15" s="196">
        <v>0.71</v>
      </c>
      <c r="F15" s="165"/>
    </row>
    <row r="16" spans="2:6" ht="60.75" customHeight="1" x14ac:dyDescent="0.25">
      <c r="B16" s="308"/>
      <c r="C16" s="83" t="s">
        <v>427</v>
      </c>
      <c r="D16" s="81" t="s">
        <v>475</v>
      </c>
      <c r="E16" s="191" t="s">
        <v>476</v>
      </c>
    </row>
    <row r="17" spans="2:7" ht="57.75" customHeight="1" x14ac:dyDescent="0.25">
      <c r="B17" s="308" t="s">
        <v>477</v>
      </c>
      <c r="C17" s="83" t="s">
        <v>478</v>
      </c>
      <c r="D17" s="187" t="s">
        <v>479</v>
      </c>
      <c r="E17" s="192">
        <v>0</v>
      </c>
    </row>
    <row r="18" spans="2:7" ht="27" x14ac:dyDescent="0.25">
      <c r="B18" s="308"/>
      <c r="C18" s="83" t="s">
        <v>480</v>
      </c>
      <c r="D18" s="91" t="s">
        <v>481</v>
      </c>
      <c r="E18" s="191" t="s">
        <v>482</v>
      </c>
    </row>
    <row r="19" spans="2:7" ht="27" x14ac:dyDescent="0.25">
      <c r="B19" s="85" t="s">
        <v>441</v>
      </c>
      <c r="C19" s="86" t="s">
        <v>483</v>
      </c>
      <c r="D19" s="95" t="s">
        <v>484</v>
      </c>
      <c r="E19" s="243" t="s">
        <v>515</v>
      </c>
    </row>
    <row r="20" spans="2:7" ht="14" x14ac:dyDescent="0.3">
      <c r="B20" s="312" t="s">
        <v>59</v>
      </c>
      <c r="C20" s="312"/>
      <c r="D20" s="312"/>
      <c r="E20" s="312"/>
    </row>
    <row r="21" spans="2:7" ht="14" x14ac:dyDescent="0.3">
      <c r="B21" s="281" t="s">
        <v>485</v>
      </c>
      <c r="C21" s="281"/>
      <c r="D21" s="281"/>
      <c r="E21" s="281"/>
      <c r="G21" s="130"/>
    </row>
  </sheetData>
  <sheetProtection algorithmName="SHA-512" hashValue="+0JsLzgtofxrCEO4OJA5qt2V+oFt9Xa5G0rVrDG7YkZ6rWkIfE3iARy2RMOCAc5xP+rphCqIINU9zYHi9oDkNg==" saltValue="w0PAh2pegNDOMqMUUP+beA==" spinCount="100000" sheet="1" selectLockedCells="1" selectUnlockedCells="1"/>
  <autoFilter ref="B4:E4" xr:uid="{AA8AEE33-33DA-4FBA-8B2B-6CC85DC6326A}"/>
  <mergeCells count="8">
    <mergeCell ref="B2:E2"/>
    <mergeCell ref="B21:E21"/>
    <mergeCell ref="B5:E5"/>
    <mergeCell ref="B6:B8"/>
    <mergeCell ref="B10:B12"/>
    <mergeCell ref="B13:B16"/>
    <mergeCell ref="B17:B18"/>
    <mergeCell ref="B20:E20"/>
  </mergeCells>
  <printOptions gridLines="1"/>
  <pageMargins left="3.937007874015748E-2" right="0" top="0" bottom="0" header="0" footer="0"/>
  <pageSetup scale="65" fitToHeight="2" orientation="landscape" r:id="rId1"/>
  <headerFooter>
    <oddFooter>&amp;C_x000D_&amp;1#&amp;"Aptos"&amp;10&amp;K000000 Restricted: Only share within the authorised distribution list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66FE-4916-48CF-BE23-63CAB40A6B78}">
  <dimension ref="A2:C15"/>
  <sheetViews>
    <sheetView zoomScaleNormal="100" workbookViewId="0">
      <selection activeCell="A15" sqref="A15"/>
    </sheetView>
  </sheetViews>
  <sheetFormatPr defaultColWidth="8.81640625" defaultRowHeight="14.5" x14ac:dyDescent="0.35"/>
  <cols>
    <col min="1" max="1" width="191.26953125" customWidth="1"/>
  </cols>
  <sheetData>
    <row r="2" spans="1:3" ht="20" x14ac:dyDescent="0.4">
      <c r="A2" s="220" t="s">
        <v>497</v>
      </c>
      <c r="B2" s="140"/>
      <c r="C2" s="140"/>
    </row>
    <row r="3" spans="1:3" ht="3" customHeight="1" x14ac:dyDescent="0.35">
      <c r="A3" s="140"/>
      <c r="B3" s="140"/>
      <c r="C3" s="140"/>
    </row>
    <row r="4" spans="1:3" x14ac:dyDescent="0.35">
      <c r="A4" s="213" t="s">
        <v>486</v>
      </c>
    </row>
    <row r="5" spans="1:3" ht="241.5" customHeight="1" x14ac:dyDescent="0.4">
      <c r="A5" s="229" t="s">
        <v>490</v>
      </c>
      <c r="B5" s="228"/>
    </row>
    <row r="6" spans="1:3" ht="87.4" customHeight="1" x14ac:dyDescent="0.35">
      <c r="A6" s="229" t="s">
        <v>491</v>
      </c>
    </row>
    <row r="7" spans="1:3" ht="141.4" customHeight="1" x14ac:dyDescent="0.35">
      <c r="A7" s="229" t="s">
        <v>492</v>
      </c>
    </row>
    <row r="8" spans="1:3" x14ac:dyDescent="0.35">
      <c r="A8" s="213" t="s">
        <v>487</v>
      </c>
    </row>
    <row r="9" spans="1:3" ht="117.75" customHeight="1" x14ac:dyDescent="0.35">
      <c r="A9" s="229" t="s">
        <v>488</v>
      </c>
    </row>
    <row r="10" spans="1:3" x14ac:dyDescent="0.35">
      <c r="A10" s="213" t="s">
        <v>489</v>
      </c>
    </row>
    <row r="11" spans="1:3" ht="157.5" customHeight="1" x14ac:dyDescent="0.35">
      <c r="A11" s="229" t="s">
        <v>493</v>
      </c>
    </row>
    <row r="12" spans="1:3" ht="175.15" customHeight="1" x14ac:dyDescent="0.35">
      <c r="A12" s="229" t="s">
        <v>494</v>
      </c>
    </row>
    <row r="13" spans="1:3" x14ac:dyDescent="0.35">
      <c r="A13" s="213" t="s">
        <v>506</v>
      </c>
    </row>
    <row r="14" spans="1:3" ht="378.4" customHeight="1" x14ac:dyDescent="0.35">
      <c r="A14" s="230" t="s">
        <v>507</v>
      </c>
    </row>
    <row r="15" spans="1:3" ht="187.5" customHeight="1" x14ac:dyDescent="0.35">
      <c r="A15" s="231" t="s">
        <v>521</v>
      </c>
    </row>
  </sheetData>
  <sheetProtection algorithmName="SHA-512" hashValue="UcQN6z54TXRPSjodK/qozCg8yGGqDc0r1EbTjg+spXepzpi1Nh/pqX3nLnZ7PHwq0MPK0elQQR0M6tuirgdbPw==" saltValue="I7VRLzKIhaaYVjNSg2FzGw==" spinCount="100000" sheet="1" objects="1" scenarios="1"/>
  <pageMargins left="0.7" right="0.7" top="0.75" bottom="0.75" header="0.3" footer="0.3"/>
  <pageSetup orientation="portrait" r:id="rId1"/>
  <headerFooter>
    <oddFooter>&amp;C_x000D_&amp;1#&amp;"Aptos"&amp;10&amp;K000000 Restricted: Only share within the authorised distribution list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44B0C-6F87-47FC-BFFA-3CC9E05C44B4}">
  <dimension ref="A2:B18"/>
  <sheetViews>
    <sheetView zoomScaleNormal="100" workbookViewId="0">
      <selection activeCell="A17" sqref="A17"/>
    </sheetView>
  </sheetViews>
  <sheetFormatPr defaultColWidth="8.81640625" defaultRowHeight="13.5" x14ac:dyDescent="0.25"/>
  <cols>
    <col min="1" max="1" width="98.08984375" style="2" customWidth="1"/>
    <col min="2" max="6" width="8.81640625" style="2"/>
    <col min="7" max="7" width="9" style="2" customWidth="1"/>
    <col min="8" max="22" width="8.81640625" style="2"/>
    <col min="23" max="23" width="9.7265625" style="2" customWidth="1"/>
    <col min="24" max="16384" width="8.81640625" style="2"/>
  </cols>
  <sheetData>
    <row r="2" spans="1:2" x14ac:dyDescent="0.25">
      <c r="A2" s="213" t="s">
        <v>0</v>
      </c>
    </row>
    <row r="3" spans="1:2" ht="27" x14ac:dyDescent="0.25">
      <c r="A3" s="214" t="s">
        <v>1</v>
      </c>
    </row>
    <row r="4" spans="1:2" x14ac:dyDescent="0.25">
      <c r="A4" s="214" t="s">
        <v>2</v>
      </c>
    </row>
    <row r="5" spans="1:2" ht="14.5" x14ac:dyDescent="0.35">
      <c r="A5" s="232" t="s">
        <v>3</v>
      </c>
      <c r="B5" s="3"/>
    </row>
    <row r="6" spans="1:2" ht="14.5" x14ac:dyDescent="0.35">
      <c r="A6" s="232" t="s">
        <v>498</v>
      </c>
      <c r="B6" s="3"/>
    </row>
    <row r="7" spans="1:2" ht="14.5" x14ac:dyDescent="0.35">
      <c r="A7" s="232" t="s">
        <v>499</v>
      </c>
      <c r="B7" s="3"/>
    </row>
    <row r="8" spans="1:2" ht="14.5" x14ac:dyDescent="0.35">
      <c r="A8" s="233" t="s">
        <v>4</v>
      </c>
      <c r="B8" s="3"/>
    </row>
    <row r="9" spans="1:2" x14ac:dyDescent="0.25">
      <c r="A9" s="184"/>
    </row>
    <row r="10" spans="1:2" x14ac:dyDescent="0.25">
      <c r="A10" s="215" t="s">
        <v>5</v>
      </c>
    </row>
    <row r="11" spans="1:2" x14ac:dyDescent="0.25">
      <c r="A11" s="216" t="s">
        <v>6</v>
      </c>
    </row>
    <row r="12" spans="1:2" ht="27" x14ac:dyDescent="0.25">
      <c r="A12" s="214" t="s">
        <v>7</v>
      </c>
    </row>
    <row r="13" spans="1:2" ht="40.5" x14ac:dyDescent="0.25">
      <c r="A13" s="214" t="s">
        <v>8</v>
      </c>
    </row>
    <row r="14" spans="1:2" ht="54" x14ac:dyDescent="0.25">
      <c r="A14" s="216" t="s">
        <v>9</v>
      </c>
    </row>
    <row r="15" spans="1:2" x14ac:dyDescent="0.25">
      <c r="A15" s="184"/>
    </row>
    <row r="16" spans="1:2" x14ac:dyDescent="0.25">
      <c r="A16" s="215" t="s">
        <v>10</v>
      </c>
    </row>
    <row r="17" spans="1:1" ht="78.75" customHeight="1" x14ac:dyDescent="0.25">
      <c r="A17" s="244" t="s">
        <v>518</v>
      </c>
    </row>
    <row r="18" spans="1:1" x14ac:dyDescent="0.25">
      <c r="A18" s="90"/>
    </row>
  </sheetData>
  <sheetProtection algorithmName="SHA-512" hashValue="fNHO4/BvsQVBt5YeSfMDqmNcrrV+D5fWhxj2+rd+fBrFQliUxXZIg11vv9YK+TQdjIHLOmAM1L5ridaMLedlGA==" saltValue="wlq2O/fyWxIn8WDubAknMw==" spinCount="100000" sheet="1" objects="1" scenarios="1"/>
  <hyperlinks>
    <hyperlink ref="A6" r:id="rId1" xr:uid="{72FDD085-1792-4E26-8B7A-935F765C9664}"/>
    <hyperlink ref="A5" r:id="rId2" xr:uid="{62D05576-882E-4F12-8E49-D69AB973CB7F}"/>
    <hyperlink ref="A8" r:id="rId3" xr:uid="{5348A01D-EAF4-47F4-A9ED-7939A43F74A1}"/>
    <hyperlink ref="A7" r:id="rId4" xr:uid="{234FAF8A-A281-4884-A4DD-E4FFC27DAA28}"/>
  </hyperlinks>
  <pageMargins left="0.7" right="0.7" top="0.75" bottom="0.75" header="0.3" footer="0.3"/>
  <pageSetup orientation="portrait" r:id="rId5"/>
  <headerFooter>
    <oddFooter>&amp;C_x000D_&amp;1#&amp;"Aptos"&amp;10&amp;K000000 Restricted: Only share within the authorised distribution list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BAC15-D16D-46B4-A0A5-87C26BE0F30D}">
  <dimension ref="B2:I27"/>
  <sheetViews>
    <sheetView zoomScaleNormal="100" workbookViewId="0">
      <selection activeCell="I26" sqref="I26"/>
    </sheetView>
  </sheetViews>
  <sheetFormatPr defaultColWidth="8.81640625" defaultRowHeight="14.5" x14ac:dyDescent="0.35"/>
  <cols>
    <col min="1" max="1" width="3.453125" customWidth="1"/>
    <col min="6" max="6" width="3" customWidth="1"/>
  </cols>
  <sheetData>
    <row r="2" spans="2:9" x14ac:dyDescent="0.35">
      <c r="B2" s="248" t="s">
        <v>11</v>
      </c>
      <c r="C2" s="248"/>
      <c r="D2" s="248"/>
      <c r="E2" s="248"/>
      <c r="F2" s="248"/>
      <c r="G2" s="248"/>
      <c r="H2" s="248"/>
      <c r="I2" s="248"/>
    </row>
    <row r="4" spans="2:9" x14ac:dyDescent="0.35">
      <c r="B4" s="167" t="s">
        <v>12</v>
      </c>
      <c r="C4" s="167"/>
      <c r="D4" s="167"/>
      <c r="E4" s="167"/>
      <c r="F4" s="247"/>
      <c r="G4" s="247"/>
    </row>
    <row r="5" spans="2:9" x14ac:dyDescent="0.35">
      <c r="B5" s="193">
        <v>1.1000000000000001</v>
      </c>
      <c r="C5" s="1" t="s">
        <v>17</v>
      </c>
      <c r="D5" s="1"/>
      <c r="E5" s="1"/>
      <c r="F5" s="1"/>
    </row>
    <row r="6" spans="2:9" x14ac:dyDescent="0.35">
      <c r="B6" s="193">
        <v>1.2</v>
      </c>
      <c r="C6" s="1" t="s">
        <v>21</v>
      </c>
      <c r="D6" s="1"/>
      <c r="E6" s="1"/>
      <c r="F6" s="1"/>
    </row>
    <row r="7" spans="2:9" x14ac:dyDescent="0.35">
      <c r="B7" s="193">
        <v>1.3</v>
      </c>
      <c r="C7" s="1" t="s">
        <v>24</v>
      </c>
      <c r="D7" s="1"/>
      <c r="E7" s="1"/>
      <c r="F7" s="1"/>
    </row>
    <row r="8" spans="2:9" x14ac:dyDescent="0.35">
      <c r="B8" s="193">
        <v>1.4</v>
      </c>
      <c r="C8" s="1" t="s">
        <v>26</v>
      </c>
      <c r="D8" s="1"/>
      <c r="E8" s="1"/>
      <c r="F8" s="1"/>
    </row>
    <row r="9" spans="2:9" x14ac:dyDescent="0.35">
      <c r="B9" s="194"/>
    </row>
    <row r="10" spans="2:9" x14ac:dyDescent="0.35">
      <c r="B10" s="194"/>
    </row>
    <row r="11" spans="2:9" x14ac:dyDescent="0.35">
      <c r="B11" s="167" t="s">
        <v>13</v>
      </c>
      <c r="C11" s="167"/>
      <c r="D11" s="167"/>
      <c r="E11" s="168"/>
      <c r="F11" s="247"/>
      <c r="G11" s="247"/>
    </row>
    <row r="12" spans="2:9" x14ac:dyDescent="0.35">
      <c r="B12" s="1">
        <v>2.1</v>
      </c>
      <c r="C12" s="1" t="s">
        <v>18</v>
      </c>
      <c r="D12" s="1"/>
      <c r="E12" s="1"/>
      <c r="F12" s="1"/>
    </row>
    <row r="13" spans="2:9" x14ac:dyDescent="0.35">
      <c r="B13" s="1">
        <v>2.2000000000000002</v>
      </c>
      <c r="C13" s="1" t="s">
        <v>22</v>
      </c>
      <c r="D13" s="1"/>
      <c r="E13" s="1"/>
      <c r="F13" s="1"/>
      <c r="I13" s="1"/>
    </row>
    <row r="14" spans="2:9" x14ac:dyDescent="0.35">
      <c r="B14" s="1">
        <v>2.2999999999999998</v>
      </c>
      <c r="C14" s="1" t="s">
        <v>25</v>
      </c>
      <c r="D14" s="1"/>
      <c r="E14" s="1"/>
      <c r="F14" s="1"/>
      <c r="I14" s="1"/>
    </row>
    <row r="15" spans="2:9" x14ac:dyDescent="0.35">
      <c r="B15" s="106">
        <v>2.4</v>
      </c>
      <c r="C15" s="106" t="s">
        <v>27</v>
      </c>
      <c r="D15" s="1"/>
      <c r="E15" s="1"/>
    </row>
    <row r="18" spans="2:7" x14ac:dyDescent="0.35">
      <c r="B18" s="167" t="s">
        <v>14</v>
      </c>
      <c r="C18" s="167"/>
      <c r="D18" s="167"/>
      <c r="E18" s="167"/>
      <c r="F18" s="247"/>
      <c r="G18" s="247"/>
    </row>
    <row r="19" spans="2:7" x14ac:dyDescent="0.35">
      <c r="B19" s="1">
        <v>3</v>
      </c>
      <c r="C19" s="1" t="s">
        <v>19</v>
      </c>
    </row>
    <row r="22" spans="2:7" x14ac:dyDescent="0.35">
      <c r="B22" s="167" t="s">
        <v>15</v>
      </c>
      <c r="C22" s="167"/>
      <c r="D22" s="167"/>
      <c r="E22" s="245"/>
      <c r="F22" s="246"/>
      <c r="G22" s="246"/>
    </row>
    <row r="23" spans="2:7" x14ac:dyDescent="0.35">
      <c r="B23" s="1">
        <v>4.0999999999999996</v>
      </c>
      <c r="C23" s="1" t="s">
        <v>20</v>
      </c>
      <c r="D23" s="1"/>
    </row>
    <row r="24" spans="2:7" x14ac:dyDescent="0.35">
      <c r="B24" s="1">
        <v>4.2</v>
      </c>
      <c r="C24" s="1" t="s">
        <v>23</v>
      </c>
    </row>
    <row r="27" spans="2:7" x14ac:dyDescent="0.35">
      <c r="B27" s="169" t="s">
        <v>16</v>
      </c>
      <c r="C27" s="170"/>
      <c r="D27" s="170"/>
    </row>
  </sheetData>
  <sheetProtection algorithmName="SHA-512" hashValue="cI+qkC93Rznz+TZsJf5PX7T+X4oMbKl61tjl8Ov/TZc88h0SN9ZjDYBRhBRYE0ADhZN+mEDnhqYczWGQO51tAw==" saltValue="8pq/vnAvpu1zorRaHL4KSw==" spinCount="100000" sheet="1" objects="1" scenarios="1"/>
  <mergeCells count="1">
    <mergeCell ref="B2:I2"/>
  </mergeCells>
  <pageMargins left="0.7" right="0.7" top="0.75" bottom="0.75" header="0.3" footer="0.3"/>
  <pageSetup orientation="portrait" r:id="rId1"/>
  <headerFooter>
    <oddFooter>&amp;C_x000D_&amp;1#&amp;"Aptos"&amp;10&amp;K000000 Restricted: Only share within the authorised distribution list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7F93-2C64-426B-AF83-D64E0254AC83}">
  <sheetPr>
    <pageSetUpPr fitToPage="1"/>
  </sheetPr>
  <dimension ref="B1:F37"/>
  <sheetViews>
    <sheetView zoomScaleNormal="100" workbookViewId="0">
      <selection activeCell="L11" sqref="L11"/>
    </sheetView>
  </sheetViews>
  <sheetFormatPr defaultColWidth="9" defaultRowHeight="13.5" x14ac:dyDescent="0.25"/>
  <cols>
    <col min="1" max="1" width="2.7265625" style="2" customWidth="1"/>
    <col min="2" max="2" width="122.26953125" style="47" customWidth="1"/>
    <col min="3" max="3" width="9" style="2"/>
    <col min="4" max="4" width="13.26953125" style="2" bestFit="1" customWidth="1"/>
    <col min="5" max="5" width="12.7265625" style="2" customWidth="1"/>
    <col min="6" max="6" width="13.81640625" style="2" customWidth="1"/>
    <col min="7" max="16384" width="9" style="2"/>
  </cols>
  <sheetData>
    <row r="1" spans="2:6" ht="25.4" customHeight="1" x14ac:dyDescent="0.25"/>
    <row r="2" spans="2:6" ht="24.75" customHeight="1" x14ac:dyDescent="0.25">
      <c r="B2" s="250" t="s">
        <v>28</v>
      </c>
      <c r="C2" s="250"/>
      <c r="D2" s="250"/>
      <c r="E2" s="250"/>
      <c r="F2" s="250"/>
    </row>
    <row r="3" spans="2:6" ht="3" customHeight="1" x14ac:dyDescent="0.25"/>
    <row r="4" spans="2:6" ht="25.4" customHeight="1" x14ac:dyDescent="0.25">
      <c r="B4" s="171"/>
      <c r="C4" s="172" t="s">
        <v>29</v>
      </c>
      <c r="D4" s="173">
        <v>2025</v>
      </c>
      <c r="E4" s="174">
        <v>2024</v>
      </c>
      <c r="F4" s="175" t="s">
        <v>30</v>
      </c>
    </row>
    <row r="5" spans="2:6" ht="25.4" customHeight="1" x14ac:dyDescent="0.25">
      <c r="B5" s="253" t="s">
        <v>31</v>
      </c>
      <c r="C5" s="254"/>
      <c r="D5" s="254"/>
      <c r="E5" s="254"/>
      <c r="F5" s="255"/>
    </row>
    <row r="6" spans="2:6" ht="25.4" customHeight="1" x14ac:dyDescent="0.25">
      <c r="B6" s="7" t="s">
        <v>32</v>
      </c>
      <c r="C6" s="8"/>
      <c r="D6" s="27">
        <f>D12+(D8/1000000)</f>
        <v>14.385320311498932</v>
      </c>
      <c r="E6" s="10">
        <v>13.5</v>
      </c>
      <c r="F6" s="11" t="s">
        <v>33</v>
      </c>
    </row>
    <row r="7" spans="2:6" ht="25.4" customHeight="1" x14ac:dyDescent="0.25">
      <c r="B7" s="253" t="s">
        <v>34</v>
      </c>
      <c r="C7" s="254"/>
      <c r="D7" s="254"/>
      <c r="E7" s="254"/>
      <c r="F7" s="255"/>
    </row>
    <row r="8" spans="2:6" ht="25.4" customHeight="1" x14ac:dyDescent="0.25">
      <c r="B8" s="12" t="s">
        <v>35</v>
      </c>
      <c r="C8" s="9"/>
      <c r="D8" s="13">
        <v>1533</v>
      </c>
      <c r="E8" s="13">
        <v>2111</v>
      </c>
      <c r="F8" s="14">
        <v>7905</v>
      </c>
    </row>
    <row r="9" spans="2:6" ht="25.4" customHeight="1" x14ac:dyDescent="0.25">
      <c r="B9" s="18" t="s">
        <v>36</v>
      </c>
      <c r="C9" s="9" t="s">
        <v>37</v>
      </c>
      <c r="D9" s="13">
        <v>1533</v>
      </c>
      <c r="E9" s="13">
        <v>2111</v>
      </c>
      <c r="F9" s="14">
        <v>4203</v>
      </c>
    </row>
    <row r="10" spans="2:6" ht="25.4" customHeight="1" x14ac:dyDescent="0.25">
      <c r="B10" s="18" t="s">
        <v>38</v>
      </c>
      <c r="C10" s="9" t="s">
        <v>37</v>
      </c>
      <c r="D10" s="9">
        <v>0</v>
      </c>
      <c r="E10" s="16">
        <v>0</v>
      </c>
      <c r="F10" s="14">
        <v>3702</v>
      </c>
    </row>
    <row r="11" spans="2:6" ht="25.4" customHeight="1" x14ac:dyDescent="0.25">
      <c r="B11" s="253" t="s">
        <v>39</v>
      </c>
      <c r="C11" s="254"/>
      <c r="D11" s="254"/>
      <c r="E11" s="254"/>
      <c r="F11" s="255"/>
    </row>
    <row r="12" spans="2:6" ht="25.4" customHeight="1" x14ac:dyDescent="0.25">
      <c r="B12" s="17" t="s">
        <v>40</v>
      </c>
      <c r="C12" s="8"/>
      <c r="D12" s="10">
        <f>D13+SUM(D14,D15,D16,D17,D20,D21,D22,D27)/1000000</f>
        <v>14.383787311498931</v>
      </c>
      <c r="E12" s="10">
        <f>E13+SUM(E14,E15,E16,E17,E20,E21,E22,E27)/1000000</f>
        <v>13.50761830767493</v>
      </c>
      <c r="F12" s="14" t="s">
        <v>41</v>
      </c>
    </row>
    <row r="13" spans="2:6" ht="25.4" customHeight="1" x14ac:dyDescent="0.25">
      <c r="B13" s="18" t="s">
        <v>42</v>
      </c>
      <c r="C13" s="9" t="s">
        <v>37</v>
      </c>
      <c r="D13" s="27">
        <v>14.271588451498932</v>
      </c>
      <c r="E13" s="10">
        <v>13.378230607674929</v>
      </c>
      <c r="F13" s="19">
        <v>24.630096503115514</v>
      </c>
    </row>
    <row r="14" spans="2:6" ht="25.4" customHeight="1" x14ac:dyDescent="0.25">
      <c r="B14" s="20" t="s">
        <v>43</v>
      </c>
      <c r="C14" s="9" t="s">
        <v>37</v>
      </c>
      <c r="D14" s="13">
        <f>SUM(D15:D28)</f>
        <v>56099.429999999993</v>
      </c>
      <c r="E14" s="13">
        <v>65798</v>
      </c>
      <c r="F14" s="14" t="s">
        <v>41</v>
      </c>
    </row>
    <row r="15" spans="2:6" ht="25.4" customHeight="1" x14ac:dyDescent="0.25">
      <c r="B15" s="18" t="s">
        <v>44</v>
      </c>
      <c r="C15" s="9"/>
      <c r="D15" s="138">
        <v>36376.629999999997</v>
      </c>
      <c r="E15" s="13">
        <v>48900</v>
      </c>
      <c r="F15" s="14" t="s">
        <v>41</v>
      </c>
    </row>
    <row r="16" spans="2:6" ht="25.4" customHeight="1" x14ac:dyDescent="0.25">
      <c r="B16" s="18" t="s">
        <v>45</v>
      </c>
      <c r="C16" s="9"/>
      <c r="D16" s="138">
        <v>10739.8</v>
      </c>
      <c r="E16" s="13">
        <v>8100</v>
      </c>
      <c r="F16" s="14" t="s">
        <v>41</v>
      </c>
    </row>
    <row r="17" spans="2:6" ht="25.4" customHeight="1" x14ac:dyDescent="0.25">
      <c r="B17" s="18" t="s">
        <v>46</v>
      </c>
      <c r="C17" s="9"/>
      <c r="D17" s="9">
        <v>300</v>
      </c>
      <c r="E17" s="13">
        <v>290</v>
      </c>
      <c r="F17" s="14" t="s">
        <v>41</v>
      </c>
    </row>
    <row r="18" spans="2:6" ht="25.4" customHeight="1" x14ac:dyDescent="0.25">
      <c r="B18" s="18" t="s">
        <v>47</v>
      </c>
      <c r="C18" s="9"/>
      <c r="D18" s="13" t="s">
        <v>41</v>
      </c>
      <c r="E18" s="13" t="s">
        <v>41</v>
      </c>
      <c r="F18" s="14" t="s">
        <v>41</v>
      </c>
    </row>
    <row r="19" spans="2:6" ht="25.4" customHeight="1" x14ac:dyDescent="0.25">
      <c r="B19" s="18" t="s">
        <v>48</v>
      </c>
      <c r="C19" s="9"/>
      <c r="D19" s="13" t="s">
        <v>41</v>
      </c>
      <c r="E19" s="13" t="s">
        <v>41</v>
      </c>
      <c r="F19" s="14" t="s">
        <v>41</v>
      </c>
    </row>
    <row r="20" spans="2:6" ht="25.4" customHeight="1" x14ac:dyDescent="0.25">
      <c r="B20" s="18" t="s">
        <v>49</v>
      </c>
      <c r="C20" s="9"/>
      <c r="D20" s="13">
        <v>2319</v>
      </c>
      <c r="E20" s="198" t="s">
        <v>50</v>
      </c>
      <c r="F20" s="14">
        <v>136</v>
      </c>
    </row>
    <row r="21" spans="2:6" ht="25.4" customHeight="1" x14ac:dyDescent="0.25">
      <c r="B21" s="18" t="s">
        <v>51</v>
      </c>
      <c r="C21" s="9"/>
      <c r="D21" s="13">
        <v>4319</v>
      </c>
      <c r="E21" s="13">
        <v>4507</v>
      </c>
      <c r="F21" s="14" t="s">
        <v>41</v>
      </c>
    </row>
    <row r="22" spans="2:6" ht="25.4" customHeight="1" x14ac:dyDescent="0.25">
      <c r="B22" s="18" t="s">
        <v>52</v>
      </c>
      <c r="C22" s="9"/>
      <c r="D22" s="13">
        <v>1077</v>
      </c>
      <c r="E22" s="13">
        <v>950.7</v>
      </c>
      <c r="F22" s="14" t="s">
        <v>41</v>
      </c>
    </row>
    <row r="23" spans="2:6" ht="25.4" customHeight="1" x14ac:dyDescent="0.25">
      <c r="B23" s="18" t="s">
        <v>53</v>
      </c>
      <c r="C23" s="9"/>
      <c r="D23" s="13" t="s">
        <v>41</v>
      </c>
      <c r="E23" s="13" t="s">
        <v>41</v>
      </c>
      <c r="F23" s="14" t="s">
        <v>41</v>
      </c>
    </row>
    <row r="24" spans="2:6" ht="25.4" customHeight="1" x14ac:dyDescent="0.25">
      <c r="B24" s="18" t="s">
        <v>54</v>
      </c>
      <c r="C24" s="9"/>
      <c r="D24" s="13" t="s">
        <v>41</v>
      </c>
      <c r="E24" s="13" t="s">
        <v>41</v>
      </c>
      <c r="F24" s="14" t="s">
        <v>41</v>
      </c>
    </row>
    <row r="25" spans="2:6" ht="25.4" customHeight="1" x14ac:dyDescent="0.25">
      <c r="B25" s="18" t="s">
        <v>55</v>
      </c>
      <c r="C25" s="9"/>
      <c r="D25" s="13" t="s">
        <v>41</v>
      </c>
      <c r="E25" s="13" t="s">
        <v>41</v>
      </c>
      <c r="F25" s="14" t="s">
        <v>41</v>
      </c>
    </row>
    <row r="26" spans="2:6" ht="25.4" customHeight="1" x14ac:dyDescent="0.25">
      <c r="B26" s="18" t="s">
        <v>56</v>
      </c>
      <c r="C26" s="9"/>
      <c r="D26" s="13" t="s">
        <v>41</v>
      </c>
      <c r="E26" s="13" t="s">
        <v>41</v>
      </c>
      <c r="F26" s="14" t="s">
        <v>41</v>
      </c>
    </row>
    <row r="27" spans="2:6" ht="25.4" customHeight="1" x14ac:dyDescent="0.25">
      <c r="B27" s="18" t="s">
        <v>57</v>
      </c>
      <c r="C27" s="9"/>
      <c r="D27" s="13">
        <v>968</v>
      </c>
      <c r="E27" s="13">
        <v>842</v>
      </c>
      <c r="F27" s="14" t="s">
        <v>41</v>
      </c>
    </row>
    <row r="28" spans="2:6" ht="25.4" customHeight="1" x14ac:dyDescent="0.25">
      <c r="B28" s="21" t="s">
        <v>58</v>
      </c>
      <c r="C28" s="22"/>
      <c r="D28" s="23" t="s">
        <v>41</v>
      </c>
      <c r="E28" s="23" t="s">
        <v>41</v>
      </c>
      <c r="F28" s="24" t="s">
        <v>41</v>
      </c>
    </row>
    <row r="29" spans="2:6" ht="25.4" customHeight="1" x14ac:dyDescent="0.25">
      <c r="B29" s="256" t="s">
        <v>59</v>
      </c>
      <c r="C29" s="256"/>
      <c r="D29" s="256"/>
      <c r="E29" s="256"/>
      <c r="F29" s="256"/>
    </row>
    <row r="30" spans="2:6" ht="40.9" customHeight="1" x14ac:dyDescent="0.25">
      <c r="B30" s="251" t="s">
        <v>60</v>
      </c>
      <c r="C30" s="251"/>
      <c r="D30" s="251"/>
      <c r="E30" s="251"/>
      <c r="F30" s="251"/>
    </row>
    <row r="31" spans="2:6" ht="27" customHeight="1" x14ac:dyDescent="0.25">
      <c r="B31" s="251" t="s">
        <v>61</v>
      </c>
      <c r="C31" s="251"/>
      <c r="D31" s="251"/>
      <c r="E31" s="251"/>
      <c r="F31" s="251"/>
    </row>
    <row r="32" spans="2:6" ht="27" customHeight="1" x14ac:dyDescent="0.25">
      <c r="B32" s="251" t="s">
        <v>62</v>
      </c>
      <c r="C32" s="251"/>
      <c r="D32" s="251"/>
      <c r="E32" s="251"/>
      <c r="F32" s="251"/>
    </row>
    <row r="33" spans="2:6" ht="27" customHeight="1" x14ac:dyDescent="0.25">
      <c r="B33" s="251" t="s">
        <v>63</v>
      </c>
      <c r="C33" s="251"/>
      <c r="D33" s="251"/>
      <c r="E33" s="251"/>
      <c r="F33" s="251"/>
    </row>
    <row r="34" spans="2:6" ht="45" customHeight="1" x14ac:dyDescent="0.25">
      <c r="B34" s="251" t="s">
        <v>64</v>
      </c>
      <c r="C34" s="251"/>
      <c r="D34" s="251"/>
      <c r="E34" s="251"/>
      <c r="F34" s="251"/>
    </row>
    <row r="35" spans="2:6" ht="27.75" customHeight="1" x14ac:dyDescent="0.25">
      <c r="B35" s="251" t="s">
        <v>65</v>
      </c>
      <c r="C35" s="251"/>
      <c r="D35" s="251"/>
      <c r="E35" s="251"/>
      <c r="F35" s="251"/>
    </row>
    <row r="36" spans="2:6" x14ac:dyDescent="0.25">
      <c r="B36" s="252" t="s">
        <v>66</v>
      </c>
      <c r="C36" s="252"/>
      <c r="D36" s="252"/>
      <c r="E36" s="252"/>
      <c r="F36" s="252"/>
    </row>
    <row r="37" spans="2:6" x14ac:dyDescent="0.25">
      <c r="B37" s="249" t="s">
        <v>67</v>
      </c>
      <c r="C37" s="249"/>
      <c r="D37" s="249"/>
      <c r="E37" s="249"/>
      <c r="F37" s="249"/>
    </row>
  </sheetData>
  <sheetProtection algorithmName="SHA-512" hashValue="NXBFQntCew3txHGDRHand9qeNip7O3+gwl+N1rxwip4rMYzT+9NvARLuewtATTiWcn4fElI/ERHfF4+bmVmcSw==" saltValue="sMGwjbBZ8Htw71VU0YxLtA==" spinCount="100000" sheet="1" selectLockedCells="1" selectUnlockedCells="1"/>
  <autoFilter ref="B4:F4" xr:uid="{805E7F93-2C64-426B-AF83-D64E0254AC83}"/>
  <dataConsolidate/>
  <mergeCells count="13">
    <mergeCell ref="B37:F37"/>
    <mergeCell ref="B2:F2"/>
    <mergeCell ref="B32:F32"/>
    <mergeCell ref="B33:F33"/>
    <mergeCell ref="B34:F34"/>
    <mergeCell ref="B35:F35"/>
    <mergeCell ref="B36:F36"/>
    <mergeCell ref="B5:F5"/>
    <mergeCell ref="B7:F7"/>
    <mergeCell ref="B11:F11"/>
    <mergeCell ref="B30:F30"/>
    <mergeCell ref="B31:F31"/>
    <mergeCell ref="B29:F29"/>
  </mergeCells>
  <printOptions gridLines="1"/>
  <pageMargins left="3.937007874015748E-2" right="0" top="0" bottom="0" header="0" footer="0"/>
  <pageSetup scale="79" fitToHeight="2" orientation="landscape" r:id="rId1"/>
  <headerFooter>
    <oddFooter>&amp;C_x000D_&amp;1#&amp;"Aptos"&amp;10&amp;K000000 Restricted: Only share within the authorised distribution list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73BA-7EDE-40B4-925B-8959C51A2916}">
  <sheetPr>
    <pageSetUpPr fitToPage="1"/>
  </sheetPr>
  <dimension ref="B1:F60"/>
  <sheetViews>
    <sheetView zoomScaleNormal="100" workbookViewId="0">
      <selection activeCell="B58" sqref="B58:F58"/>
    </sheetView>
  </sheetViews>
  <sheetFormatPr defaultColWidth="9" defaultRowHeight="17.5" x14ac:dyDescent="0.6"/>
  <cols>
    <col min="1" max="1" width="2.7265625" style="4" customWidth="1"/>
    <col min="2" max="2" width="122.7265625" style="5" customWidth="1"/>
    <col min="3" max="3" width="9" style="4"/>
    <col min="4" max="4" width="15.81640625" style="4" customWidth="1"/>
    <col min="5" max="5" width="13.26953125" style="4" customWidth="1"/>
    <col min="6" max="6" width="17.81640625" style="4" customWidth="1"/>
    <col min="7" max="16384" width="9" style="4"/>
  </cols>
  <sheetData>
    <row r="1" spans="2:6" ht="25.4" customHeight="1" x14ac:dyDescent="0.6"/>
    <row r="2" spans="2:6" ht="25.15" customHeight="1" x14ac:dyDescent="0.6">
      <c r="B2" s="265" t="s">
        <v>68</v>
      </c>
      <c r="C2" s="265"/>
      <c r="D2" s="265"/>
      <c r="E2" s="265"/>
      <c r="F2" s="265"/>
    </row>
    <row r="3" spans="2:6" ht="3" customHeight="1" x14ac:dyDescent="0.6">
      <c r="B3" s="6"/>
    </row>
    <row r="4" spans="2:6" ht="25.4" customHeight="1" x14ac:dyDescent="0.6">
      <c r="B4" s="171"/>
      <c r="C4" s="172" t="s">
        <v>29</v>
      </c>
      <c r="D4" s="173">
        <v>2025</v>
      </c>
      <c r="E4" s="172">
        <v>2024</v>
      </c>
      <c r="F4" s="175" t="s">
        <v>30</v>
      </c>
    </row>
    <row r="5" spans="2:6" ht="25.4" customHeight="1" x14ac:dyDescent="0.6">
      <c r="B5" s="258" t="s">
        <v>69</v>
      </c>
      <c r="C5" s="258"/>
      <c r="D5" s="258"/>
      <c r="E5" s="258"/>
      <c r="F5" s="258"/>
    </row>
    <row r="6" spans="2:6" ht="25.4" customHeight="1" x14ac:dyDescent="0.6">
      <c r="B6" s="259" t="s">
        <v>70</v>
      </c>
      <c r="C6" s="260"/>
      <c r="D6" s="260"/>
      <c r="E6" s="260"/>
      <c r="F6" s="261"/>
    </row>
    <row r="7" spans="2:6" ht="25.4" customHeight="1" x14ac:dyDescent="0.6">
      <c r="B7" s="20" t="s">
        <v>71</v>
      </c>
      <c r="C7" s="9" t="s">
        <v>37</v>
      </c>
      <c r="D7" s="27">
        <v>14.271588451498932</v>
      </c>
      <c r="E7" s="26" t="s">
        <v>72</v>
      </c>
      <c r="F7" s="28">
        <v>24.6</v>
      </c>
    </row>
    <row r="8" spans="2:6" ht="25.4" customHeight="1" x14ac:dyDescent="0.6">
      <c r="B8" s="15" t="s">
        <v>73</v>
      </c>
      <c r="C8" s="9"/>
      <c r="D8" s="27">
        <v>4.8763550853014959</v>
      </c>
      <c r="E8" s="26" t="s">
        <v>74</v>
      </c>
      <c r="F8" s="28">
        <v>10.4</v>
      </c>
    </row>
    <row r="9" spans="2:6" ht="25.4" customHeight="1" x14ac:dyDescent="0.6">
      <c r="B9" s="15" t="s">
        <v>75</v>
      </c>
      <c r="C9" s="9"/>
      <c r="D9" s="27">
        <v>1.5422391161750086</v>
      </c>
      <c r="E9" s="26" t="s">
        <v>76</v>
      </c>
      <c r="F9" s="28">
        <v>4.5999999999999996</v>
      </c>
    </row>
    <row r="10" spans="2:6" ht="25.4" customHeight="1" x14ac:dyDescent="0.6">
      <c r="B10" s="15" t="s">
        <v>77</v>
      </c>
      <c r="C10" s="9"/>
      <c r="D10" s="27">
        <v>7.3117554888585801</v>
      </c>
      <c r="E10" s="26">
        <v>6.1</v>
      </c>
      <c r="F10" s="28">
        <v>9.1999999999999993</v>
      </c>
    </row>
    <row r="11" spans="2:6" ht="25.4" customHeight="1" x14ac:dyDescent="0.6">
      <c r="B11" s="15" t="s">
        <v>78</v>
      </c>
      <c r="C11" s="9"/>
      <c r="D11" s="27">
        <v>6.7635260725362009E-2</v>
      </c>
      <c r="E11" s="26">
        <v>6.0808266246832519E-2</v>
      </c>
      <c r="F11" s="28">
        <v>0.1</v>
      </c>
    </row>
    <row r="12" spans="2:6" ht="25.4" customHeight="1" x14ac:dyDescent="0.6">
      <c r="B12" s="15" t="s">
        <v>79</v>
      </c>
      <c r="C12" s="9"/>
      <c r="D12" s="27">
        <v>0.42963609358310312</v>
      </c>
      <c r="E12" s="26">
        <v>0.45924914187928312</v>
      </c>
      <c r="F12" s="28">
        <v>0.3</v>
      </c>
    </row>
    <row r="13" spans="2:6" ht="24.75" customHeight="1" x14ac:dyDescent="0.6">
      <c r="B13" s="15" t="s">
        <v>80</v>
      </c>
      <c r="C13" s="9"/>
      <c r="D13" s="27">
        <v>2.6318133066247154E-2</v>
      </c>
      <c r="E13" s="26">
        <v>2.5789124732684649E-2</v>
      </c>
      <c r="F13" s="28" t="s">
        <v>33</v>
      </c>
    </row>
    <row r="14" spans="2:6" ht="25.4" customHeight="1" x14ac:dyDescent="0.6">
      <c r="B14" s="20" t="s">
        <v>81</v>
      </c>
      <c r="C14" s="34"/>
      <c r="D14" s="166">
        <v>1.7649273789133318E-2</v>
      </c>
      <c r="E14" s="131" t="s">
        <v>82</v>
      </c>
      <c r="F14" s="139" t="s">
        <v>33</v>
      </c>
    </row>
    <row r="15" spans="2:6" ht="25.4" customHeight="1" x14ac:dyDescent="0.6">
      <c r="B15" s="15" t="s">
        <v>83</v>
      </c>
      <c r="C15" s="9"/>
      <c r="D15" s="27">
        <v>99.008522652979863</v>
      </c>
      <c r="E15" s="26" t="s">
        <v>84</v>
      </c>
      <c r="F15" s="28" t="s">
        <v>33</v>
      </c>
    </row>
    <row r="16" spans="2:6" ht="25.4" customHeight="1" x14ac:dyDescent="0.6">
      <c r="B16" s="262" t="s">
        <v>85</v>
      </c>
      <c r="C16" s="263"/>
      <c r="D16" s="263"/>
      <c r="E16" s="263"/>
      <c r="F16" s="264"/>
    </row>
    <row r="17" spans="2:6" ht="25.4" customHeight="1" x14ac:dyDescent="0.6">
      <c r="B17" s="20" t="s">
        <v>511</v>
      </c>
      <c r="C17" s="9" t="s">
        <v>37</v>
      </c>
      <c r="D17" s="16">
        <v>67.197915179995078</v>
      </c>
      <c r="E17" s="29" t="s">
        <v>86</v>
      </c>
      <c r="F17" s="31" t="s">
        <v>33</v>
      </c>
    </row>
    <row r="18" spans="2:6" ht="25.4" customHeight="1" x14ac:dyDescent="0.6">
      <c r="B18" s="15" t="s">
        <v>87</v>
      </c>
      <c r="C18" s="9" t="s">
        <v>37</v>
      </c>
      <c r="D18" s="16">
        <v>43.83487868149745</v>
      </c>
      <c r="E18" s="29" t="s">
        <v>88</v>
      </c>
      <c r="F18" s="31">
        <v>105</v>
      </c>
    </row>
    <row r="19" spans="2:6" ht="25.4" customHeight="1" x14ac:dyDescent="0.6">
      <c r="B19" s="32" t="s">
        <v>89</v>
      </c>
      <c r="C19" s="9"/>
      <c r="D19" s="16">
        <v>44.003035198278347</v>
      </c>
      <c r="E19" s="29" t="s">
        <v>90</v>
      </c>
      <c r="F19" s="31">
        <v>94</v>
      </c>
    </row>
    <row r="20" spans="2:6" ht="25.4" customHeight="1" x14ac:dyDescent="0.6">
      <c r="B20" s="32" t="s">
        <v>91</v>
      </c>
      <c r="C20" s="9"/>
      <c r="D20" s="16">
        <v>43.311545396795459</v>
      </c>
      <c r="E20" s="29">
        <v>63</v>
      </c>
      <c r="F20" s="31">
        <v>111</v>
      </c>
    </row>
    <row r="21" spans="2:6" ht="25.4" customHeight="1" x14ac:dyDescent="0.6">
      <c r="B21" s="15" t="s">
        <v>92</v>
      </c>
      <c r="C21" s="9"/>
      <c r="D21" s="16">
        <v>176.26307842017317</v>
      </c>
      <c r="E21" s="29">
        <v>168</v>
      </c>
      <c r="F21" s="31">
        <v>235</v>
      </c>
    </row>
    <row r="22" spans="2:6" ht="25.4" customHeight="1" x14ac:dyDescent="0.6">
      <c r="B22" s="15" t="s">
        <v>93</v>
      </c>
      <c r="C22" s="9"/>
      <c r="D22" s="16">
        <v>13.411868137866071</v>
      </c>
      <c r="E22" s="29">
        <v>12.634524988532737</v>
      </c>
      <c r="F22" s="31">
        <v>20</v>
      </c>
    </row>
    <row r="23" spans="2:6" ht="25.4" customHeight="1" x14ac:dyDescent="0.6">
      <c r="B23" s="15" t="s">
        <v>94</v>
      </c>
      <c r="C23" s="9"/>
      <c r="D23" s="16">
        <v>38.728298939614412</v>
      </c>
      <c r="E23" s="29">
        <v>47.222292016720012</v>
      </c>
      <c r="F23" s="31">
        <v>53</v>
      </c>
    </row>
    <row r="24" spans="2:6" ht="25.4" customHeight="1" x14ac:dyDescent="0.6">
      <c r="B24" s="15" t="s">
        <v>95</v>
      </c>
      <c r="C24" s="9"/>
      <c r="D24" s="16">
        <v>14.047070254337768</v>
      </c>
      <c r="E24" s="29">
        <v>14.047070254337768</v>
      </c>
      <c r="F24" s="31">
        <v>24.271413065222955</v>
      </c>
    </row>
    <row r="25" spans="2:6" ht="25.4" customHeight="1" x14ac:dyDescent="0.6">
      <c r="B25" s="15" t="s">
        <v>96</v>
      </c>
      <c r="C25" s="9"/>
      <c r="D25" s="16">
        <v>14.050960810179722</v>
      </c>
      <c r="E25" s="133" t="s">
        <v>82</v>
      </c>
      <c r="F25" s="31"/>
    </row>
    <row r="26" spans="2:6" ht="25.4" customHeight="1" x14ac:dyDescent="0.6">
      <c r="B26" s="15" t="s">
        <v>97</v>
      </c>
      <c r="C26" s="9"/>
      <c r="D26" s="16">
        <v>101.0982847841067</v>
      </c>
      <c r="E26" s="29" t="s">
        <v>98</v>
      </c>
      <c r="F26" s="31">
        <v>163</v>
      </c>
    </row>
    <row r="27" spans="2:6" ht="25.4" customHeight="1" x14ac:dyDescent="0.6">
      <c r="B27" s="15" t="s">
        <v>99</v>
      </c>
      <c r="C27" s="9"/>
      <c r="D27" s="16">
        <v>124.01304810768293</v>
      </c>
      <c r="E27" s="29" t="s">
        <v>100</v>
      </c>
      <c r="F27" s="31">
        <v>150</v>
      </c>
    </row>
    <row r="28" spans="2:6" ht="25.4" customHeight="1" x14ac:dyDescent="0.6">
      <c r="B28" s="262" t="s">
        <v>101</v>
      </c>
      <c r="C28" s="263"/>
      <c r="D28" s="263"/>
      <c r="E28" s="263"/>
      <c r="F28" s="264"/>
    </row>
    <row r="29" spans="2:6" ht="25.4" customHeight="1" x14ac:dyDescent="0.6">
      <c r="B29" s="20" t="s">
        <v>102</v>
      </c>
      <c r="C29" s="9"/>
      <c r="D29" s="27">
        <v>1.4675000686669273</v>
      </c>
      <c r="E29" s="26">
        <v>1.6840660466698776</v>
      </c>
      <c r="F29" s="33">
        <v>1.8</v>
      </c>
    </row>
    <row r="30" spans="2:6" ht="25.4" customHeight="1" x14ac:dyDescent="0.6">
      <c r="B30" s="18" t="s">
        <v>103</v>
      </c>
      <c r="C30" s="9"/>
      <c r="D30" s="27">
        <v>1.2268790436091317</v>
      </c>
      <c r="E30" s="26" t="s">
        <v>104</v>
      </c>
      <c r="F30" s="33">
        <v>1.5</v>
      </c>
    </row>
    <row r="31" spans="2:6" ht="25.4" customHeight="1" x14ac:dyDescent="0.6">
      <c r="B31" s="18" t="s">
        <v>105</v>
      </c>
      <c r="C31" s="9"/>
      <c r="D31" s="27">
        <v>1.3033298687870805</v>
      </c>
      <c r="E31" s="26" t="s">
        <v>106</v>
      </c>
      <c r="F31" s="33">
        <v>1.9</v>
      </c>
    </row>
    <row r="32" spans="2:6" ht="25.4" customHeight="1" x14ac:dyDescent="0.6">
      <c r="B32" s="18" t="s">
        <v>107</v>
      </c>
      <c r="C32" s="9"/>
      <c r="D32" s="27">
        <v>1.3035929732403224</v>
      </c>
      <c r="E32" s="26" t="s">
        <v>108</v>
      </c>
      <c r="F32" s="28">
        <v>2</v>
      </c>
    </row>
    <row r="33" spans="2:6" ht="25.4" customHeight="1" x14ac:dyDescent="0.6">
      <c r="B33" s="18" t="s">
        <v>109</v>
      </c>
      <c r="C33" s="9"/>
      <c r="D33" s="27">
        <v>2.9164889739344337</v>
      </c>
      <c r="E33" s="26">
        <v>2.9767590205360976</v>
      </c>
      <c r="F33" s="33">
        <v>3.6</v>
      </c>
    </row>
    <row r="34" spans="2:6" ht="25.4" customHeight="1" x14ac:dyDescent="0.6">
      <c r="B34" s="18" t="s">
        <v>110</v>
      </c>
      <c r="C34" s="9"/>
      <c r="D34" s="27">
        <v>2.7763610638238854</v>
      </c>
      <c r="E34" s="26">
        <v>2.7265409525572455</v>
      </c>
      <c r="F34" s="33">
        <v>2.6</v>
      </c>
    </row>
    <row r="35" spans="2:6" ht="25.4" customHeight="1" x14ac:dyDescent="0.6">
      <c r="B35" s="15" t="s">
        <v>111</v>
      </c>
      <c r="C35" s="34"/>
      <c r="D35" s="27">
        <v>5</v>
      </c>
      <c r="E35" s="26">
        <v>5</v>
      </c>
      <c r="F35" s="28">
        <v>5</v>
      </c>
    </row>
    <row r="36" spans="2:6" ht="25.4" customHeight="1" x14ac:dyDescent="0.6">
      <c r="B36" s="15" t="s">
        <v>112</v>
      </c>
      <c r="C36" s="34"/>
      <c r="D36" s="27">
        <v>2.5195088532978054</v>
      </c>
      <c r="E36" s="132" t="s">
        <v>82</v>
      </c>
      <c r="F36" s="28"/>
    </row>
    <row r="37" spans="2:6" ht="25.4" customHeight="1" x14ac:dyDescent="0.6">
      <c r="B37" s="30" t="s">
        <v>113</v>
      </c>
      <c r="C37" s="9"/>
      <c r="D37" s="25">
        <v>0.99200479549245746</v>
      </c>
      <c r="E37" s="35" t="s">
        <v>114</v>
      </c>
      <c r="F37" s="37">
        <v>0.92</v>
      </c>
    </row>
    <row r="38" spans="2:6" ht="25.4" customHeight="1" x14ac:dyDescent="0.6">
      <c r="B38" s="30" t="s">
        <v>115</v>
      </c>
      <c r="C38" s="9"/>
      <c r="D38" s="25">
        <v>0.85443383725034849</v>
      </c>
      <c r="E38" s="35" t="s">
        <v>116</v>
      </c>
      <c r="F38" s="37">
        <v>0.78</v>
      </c>
    </row>
    <row r="39" spans="2:6" ht="25.4" customHeight="1" x14ac:dyDescent="0.6">
      <c r="B39" s="30" t="s">
        <v>117</v>
      </c>
      <c r="C39" s="9"/>
      <c r="D39" s="25">
        <v>0.98963539688241198</v>
      </c>
      <c r="E39" s="35">
        <v>0.98781242074563225</v>
      </c>
      <c r="F39" s="37">
        <v>0.95</v>
      </c>
    </row>
    <row r="40" spans="2:6" ht="25.4" customHeight="1" x14ac:dyDescent="0.6">
      <c r="B40" s="30" t="s">
        <v>118</v>
      </c>
      <c r="C40" s="9"/>
      <c r="D40" s="25">
        <v>0.99849067607400976</v>
      </c>
      <c r="E40" s="35">
        <v>0.94008958481484217</v>
      </c>
      <c r="F40" s="37">
        <v>0.98</v>
      </c>
    </row>
    <row r="41" spans="2:6" ht="25.4" customHeight="1" x14ac:dyDescent="0.6">
      <c r="B41" s="30" t="s">
        <v>119</v>
      </c>
      <c r="C41" s="9"/>
      <c r="D41" s="25">
        <v>0.98296925061720264</v>
      </c>
      <c r="E41" s="35">
        <v>0.99796373876943567</v>
      </c>
      <c r="F41" s="38">
        <v>0.98</v>
      </c>
    </row>
    <row r="42" spans="2:6" ht="25.4" customHeight="1" x14ac:dyDescent="0.6">
      <c r="B42" s="20" t="s">
        <v>120</v>
      </c>
      <c r="C42" s="34"/>
      <c r="D42" s="25">
        <v>1</v>
      </c>
      <c r="E42" s="35">
        <v>1</v>
      </c>
      <c r="F42" s="38">
        <v>1</v>
      </c>
    </row>
    <row r="43" spans="2:6" ht="25.4" customHeight="1" x14ac:dyDescent="0.6">
      <c r="B43" s="20" t="s">
        <v>121</v>
      </c>
      <c r="C43" s="34"/>
      <c r="D43" s="25">
        <v>0.22531280107921622</v>
      </c>
      <c r="E43" s="134" t="s">
        <v>82</v>
      </c>
      <c r="F43" s="38"/>
    </row>
    <row r="44" spans="2:6" ht="25.4" customHeight="1" x14ac:dyDescent="0.6">
      <c r="B44" s="262" t="s">
        <v>122</v>
      </c>
      <c r="C44" s="263"/>
      <c r="D44" s="263"/>
      <c r="E44" s="263"/>
      <c r="F44" s="264"/>
    </row>
    <row r="45" spans="2:6" ht="25.4" customHeight="1" x14ac:dyDescent="0.6">
      <c r="B45" s="30" t="s">
        <v>513</v>
      </c>
      <c r="C45" s="9" t="s">
        <v>37</v>
      </c>
      <c r="D45" s="25">
        <v>0.67</v>
      </c>
      <c r="E45" s="39">
        <v>0.64</v>
      </c>
      <c r="F45" s="33" t="s">
        <v>41</v>
      </c>
    </row>
    <row r="46" spans="2:6" ht="25.4" customHeight="1" x14ac:dyDescent="0.6">
      <c r="B46" s="20" t="s">
        <v>123</v>
      </c>
      <c r="C46" s="9"/>
      <c r="D46" s="25">
        <v>0.53040935678840562</v>
      </c>
      <c r="E46" s="35">
        <v>0.53</v>
      </c>
      <c r="F46" s="37">
        <v>0.28080350330703807</v>
      </c>
    </row>
    <row r="47" spans="2:6" ht="25.4" customHeight="1" x14ac:dyDescent="0.6">
      <c r="B47" s="30" t="s">
        <v>124</v>
      </c>
      <c r="C47" s="9"/>
      <c r="D47" s="25">
        <v>0.24297434079924873</v>
      </c>
      <c r="E47" s="35" t="s">
        <v>125</v>
      </c>
      <c r="F47" s="37">
        <v>0.22992487528277228</v>
      </c>
    </row>
    <row r="48" spans="2:6" ht="25.4" customHeight="1" x14ac:dyDescent="0.6">
      <c r="B48" s="30" t="s">
        <v>126</v>
      </c>
      <c r="C48" s="9"/>
      <c r="D48" s="25">
        <v>0.87588215874116737</v>
      </c>
      <c r="E48" s="35" t="s">
        <v>127</v>
      </c>
      <c r="F48" s="37">
        <v>0.86958351513575882</v>
      </c>
    </row>
    <row r="49" spans="2:6" ht="25.4" customHeight="1" x14ac:dyDescent="0.6">
      <c r="B49" s="30" t="s">
        <v>128</v>
      </c>
      <c r="C49" s="9"/>
      <c r="D49" s="25">
        <v>7.2618653948180928E-2</v>
      </c>
      <c r="E49" s="35">
        <v>0.09</v>
      </c>
      <c r="F49" s="33" t="s">
        <v>41</v>
      </c>
    </row>
    <row r="50" spans="2:6" ht="25.4" customHeight="1" x14ac:dyDescent="0.6">
      <c r="B50" s="30" t="s">
        <v>129</v>
      </c>
      <c r="C50" s="9"/>
      <c r="D50" s="25">
        <v>3.3161888067463327E-2</v>
      </c>
      <c r="E50" s="35">
        <v>3.5570488711586953E-2</v>
      </c>
      <c r="F50" s="33" t="s">
        <v>41</v>
      </c>
    </row>
    <row r="51" spans="2:6" ht="25.4" customHeight="1" x14ac:dyDescent="0.6">
      <c r="B51" s="30" t="s">
        <v>130</v>
      </c>
      <c r="C51" s="9"/>
      <c r="D51" s="25">
        <v>0.32722407672092346</v>
      </c>
      <c r="E51" s="35">
        <v>0.35</v>
      </c>
      <c r="F51" s="33" t="s">
        <v>41</v>
      </c>
    </row>
    <row r="52" spans="2:6" ht="25.4" customHeight="1" x14ac:dyDescent="0.6">
      <c r="B52" s="30" t="s">
        <v>131</v>
      </c>
      <c r="C52" s="9"/>
      <c r="D52" s="9">
        <v>1.3</v>
      </c>
      <c r="E52" s="26">
        <v>1.1000000000000001</v>
      </c>
      <c r="F52" s="33" t="s">
        <v>41</v>
      </c>
    </row>
    <row r="53" spans="2:6" ht="25.4" customHeight="1" x14ac:dyDescent="0.6">
      <c r="B53" s="41" t="s">
        <v>132</v>
      </c>
      <c r="C53" s="22"/>
      <c r="D53" s="22">
        <v>2</v>
      </c>
      <c r="E53" s="42">
        <v>2</v>
      </c>
      <c r="F53" s="44" t="s">
        <v>41</v>
      </c>
    </row>
    <row r="54" spans="2:6" ht="25.4" customHeight="1" x14ac:dyDescent="0.6">
      <c r="B54" s="268" t="s">
        <v>59</v>
      </c>
      <c r="C54" s="268"/>
      <c r="D54" s="268"/>
      <c r="E54" s="268"/>
      <c r="F54" s="268"/>
    </row>
    <row r="55" spans="2:6" ht="70.150000000000006" customHeight="1" x14ac:dyDescent="0.6">
      <c r="B55" s="266" t="s">
        <v>500</v>
      </c>
      <c r="C55" s="267"/>
      <c r="D55" s="267"/>
      <c r="E55" s="267"/>
      <c r="F55" s="267"/>
    </row>
    <row r="56" spans="2:6" ht="38.25" customHeight="1" x14ac:dyDescent="0.6">
      <c r="B56" s="249" t="s">
        <v>133</v>
      </c>
      <c r="C56" s="249"/>
      <c r="D56" s="249"/>
      <c r="E56" s="249"/>
      <c r="F56" s="249"/>
    </row>
    <row r="57" spans="2:6" ht="27" customHeight="1" x14ac:dyDescent="0.6">
      <c r="B57" s="257" t="s">
        <v>520</v>
      </c>
      <c r="C57" s="257"/>
      <c r="D57" s="257"/>
      <c r="E57" s="257"/>
      <c r="F57" s="257"/>
    </row>
    <row r="58" spans="2:6" ht="40.5" customHeight="1" x14ac:dyDescent="0.6">
      <c r="B58" s="257" t="s">
        <v>134</v>
      </c>
      <c r="C58" s="257"/>
      <c r="D58" s="257"/>
      <c r="E58" s="257"/>
      <c r="F58" s="257"/>
    </row>
    <row r="59" spans="2:6" ht="54.75" customHeight="1" x14ac:dyDescent="0.6">
      <c r="B59" s="257" t="s">
        <v>512</v>
      </c>
      <c r="C59" s="257"/>
      <c r="D59" s="257"/>
      <c r="E59" s="257"/>
      <c r="F59" s="257"/>
    </row>
    <row r="60" spans="2:6" x14ac:dyDescent="0.6">
      <c r="B60" s="4"/>
    </row>
  </sheetData>
  <sheetProtection algorithmName="SHA-512" hashValue="dKFk8fuEk+qA4jgwYj+2UsLXmjvNsSuF1AOk5D+n2/KMktJE27CG3ae+heYOQHXv38/Ku+bhKaSqngLid5h+Fg==" saltValue="3OpBVIVhbPmHsM+GMVrr6w==" spinCount="100000" sheet="1" selectLockedCells="1" selectUnlockedCells="1"/>
  <autoFilter ref="B4:F4" xr:uid="{76D573BA-7EDE-40B4-925B-8959C51A2916}"/>
  <mergeCells count="12">
    <mergeCell ref="B2:F2"/>
    <mergeCell ref="B55:F55"/>
    <mergeCell ref="B56:F56"/>
    <mergeCell ref="B57:F57"/>
    <mergeCell ref="B58:F58"/>
    <mergeCell ref="B54:F54"/>
    <mergeCell ref="B59:F59"/>
    <mergeCell ref="B5:F5"/>
    <mergeCell ref="B6:F6"/>
    <mergeCell ref="B16:F16"/>
    <mergeCell ref="B28:F28"/>
    <mergeCell ref="B44:F44"/>
  </mergeCells>
  <printOptions gridLines="1"/>
  <pageMargins left="3.937007874015748E-2" right="0" top="0" bottom="0" header="0" footer="0"/>
  <pageSetup scale="75" fitToHeight="3" orientation="landscape" r:id="rId1"/>
  <headerFooter>
    <oddFooter>&amp;C_x000D_&amp;1#&amp;"Aptos"&amp;10&amp;K000000 Restricted: Only share within the authorised distribution list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8DD54-F8D0-4263-9261-29CE0104ACF0}">
  <sheetPr>
    <pageSetUpPr fitToPage="1"/>
  </sheetPr>
  <dimension ref="B1:E46"/>
  <sheetViews>
    <sheetView zoomScaleNormal="100" workbookViewId="0">
      <selection activeCell="E56" sqref="E56"/>
    </sheetView>
  </sheetViews>
  <sheetFormatPr defaultColWidth="9" defaultRowHeight="17.5" x14ac:dyDescent="0.6"/>
  <cols>
    <col min="1" max="1" width="2.7265625" style="4" customWidth="1"/>
    <col min="2" max="2" width="100.7265625" style="5" customWidth="1"/>
    <col min="3" max="3" width="10" style="5" customWidth="1"/>
    <col min="4" max="4" width="11.7265625" style="45" customWidth="1"/>
    <col min="5" max="5" width="11.08984375" style="45" customWidth="1"/>
    <col min="6" max="16384" width="9" style="4"/>
  </cols>
  <sheetData>
    <row r="1" spans="2:5" ht="25.4" customHeight="1" x14ac:dyDescent="0.6"/>
    <row r="2" spans="2:5" ht="24.75" customHeight="1" x14ac:dyDescent="0.6">
      <c r="B2" s="250" t="s">
        <v>135</v>
      </c>
      <c r="C2" s="250"/>
      <c r="D2" s="250"/>
      <c r="E2" s="250"/>
    </row>
    <row r="3" spans="2:5" ht="3" customHeight="1" x14ac:dyDescent="0.6">
      <c r="B3" s="46"/>
      <c r="C3" s="46"/>
      <c r="D3" s="135"/>
      <c r="E3" s="48"/>
    </row>
    <row r="4" spans="2:5" ht="25.4" customHeight="1" x14ac:dyDescent="0.6">
      <c r="B4" s="176" t="s">
        <v>136</v>
      </c>
      <c r="C4" s="177" t="s">
        <v>137</v>
      </c>
      <c r="D4" s="173">
        <v>2025</v>
      </c>
      <c r="E4" s="178">
        <v>2024</v>
      </c>
    </row>
    <row r="5" spans="2:5" ht="25.4" customHeight="1" x14ac:dyDescent="0.6">
      <c r="B5" s="258" t="s">
        <v>138</v>
      </c>
      <c r="C5" s="258"/>
      <c r="D5" s="258"/>
      <c r="E5" s="258"/>
    </row>
    <row r="6" spans="2:5" ht="25.4" customHeight="1" x14ac:dyDescent="0.6">
      <c r="B6" s="20" t="s">
        <v>139</v>
      </c>
      <c r="C6" s="50"/>
      <c r="D6" s="59">
        <v>9.9913349632009414</v>
      </c>
      <c r="E6" s="51">
        <v>7.4</v>
      </c>
    </row>
    <row r="7" spans="2:5" ht="25.4" customHeight="1" x14ac:dyDescent="0.6">
      <c r="B7" s="20" t="s">
        <v>140</v>
      </c>
      <c r="C7" s="50"/>
      <c r="D7" s="59">
        <v>12.865262684577253</v>
      </c>
      <c r="E7" s="51">
        <v>10.4</v>
      </c>
    </row>
    <row r="8" spans="2:5" ht="25.4" customHeight="1" x14ac:dyDescent="0.6">
      <c r="B8" s="20" t="s">
        <v>141</v>
      </c>
      <c r="C8" s="50"/>
      <c r="D8" s="59">
        <v>7.6783485058698027</v>
      </c>
      <c r="E8" s="51">
        <v>8.6999999999999993</v>
      </c>
    </row>
    <row r="9" spans="2:5" ht="25.4" customHeight="1" x14ac:dyDescent="0.6">
      <c r="B9" s="20" t="s">
        <v>142</v>
      </c>
      <c r="C9" s="50"/>
      <c r="D9" s="59">
        <v>5.5839415624477047</v>
      </c>
      <c r="E9" s="51">
        <v>5.2</v>
      </c>
    </row>
    <row r="10" spans="2:5" ht="25.4" customHeight="1" x14ac:dyDescent="0.6">
      <c r="B10" s="20" t="s">
        <v>143</v>
      </c>
      <c r="C10" s="50"/>
      <c r="D10" s="59">
        <v>35.181441490569398</v>
      </c>
      <c r="E10" s="51">
        <v>32.200000000000003</v>
      </c>
    </row>
    <row r="11" spans="2:5" ht="25.4" customHeight="1" x14ac:dyDescent="0.6">
      <c r="B11" s="20" t="s">
        <v>144</v>
      </c>
      <c r="C11" s="50"/>
      <c r="D11" s="59">
        <v>11.765688363679983</v>
      </c>
      <c r="E11" s="51">
        <v>9.9</v>
      </c>
    </row>
    <row r="12" spans="2:5" ht="25.4" customHeight="1" x14ac:dyDescent="0.6">
      <c r="B12" s="20" t="s">
        <v>145</v>
      </c>
      <c r="C12" s="50"/>
      <c r="D12" s="59">
        <v>17.746897929608419</v>
      </c>
      <c r="E12" s="52">
        <v>14</v>
      </c>
    </row>
    <row r="13" spans="2:5" ht="25.4" customHeight="1" x14ac:dyDescent="0.6">
      <c r="B13" s="20" t="s">
        <v>146</v>
      </c>
      <c r="C13" s="50"/>
      <c r="D13" s="59">
        <v>21.431178816234304</v>
      </c>
      <c r="E13" s="52">
        <v>17</v>
      </c>
    </row>
    <row r="14" spans="2:5" ht="25.4" customHeight="1" x14ac:dyDescent="0.6">
      <c r="B14" s="20" t="s">
        <v>147</v>
      </c>
      <c r="C14" s="50"/>
      <c r="D14" s="59">
        <v>5.030645186508913</v>
      </c>
      <c r="E14" s="51">
        <v>4.4000000000000004</v>
      </c>
    </row>
    <row r="15" spans="2:5" ht="25.4" customHeight="1" x14ac:dyDescent="0.6">
      <c r="B15" s="20" t="s">
        <v>148</v>
      </c>
      <c r="C15" s="50"/>
      <c r="D15" s="59">
        <v>6.9682980142882709</v>
      </c>
      <c r="E15" s="51">
        <v>5.2</v>
      </c>
    </row>
    <row r="16" spans="2:5" ht="25.4" customHeight="1" x14ac:dyDescent="0.6">
      <c r="B16" s="20" t="s">
        <v>149</v>
      </c>
      <c r="C16" s="50"/>
      <c r="D16" s="59">
        <v>10.235727881502966</v>
      </c>
      <c r="E16" s="51">
        <v>12.5</v>
      </c>
    </row>
    <row r="17" spans="2:5" ht="25.4" customHeight="1" x14ac:dyDescent="0.6">
      <c r="B17" s="20" t="s">
        <v>150</v>
      </c>
      <c r="C17" s="50"/>
      <c r="D17" s="59">
        <v>8.907423442873954</v>
      </c>
      <c r="E17" s="51">
        <v>8.1999999999999993</v>
      </c>
    </row>
    <row r="18" spans="2:5" ht="25.4" customHeight="1" x14ac:dyDescent="0.6">
      <c r="B18" s="15" t="s">
        <v>151</v>
      </c>
      <c r="C18" s="53"/>
      <c r="D18" s="59">
        <v>153.3861888413619</v>
      </c>
      <c r="E18" s="52">
        <v>135</v>
      </c>
    </row>
    <row r="19" spans="2:5" ht="25.4" customHeight="1" x14ac:dyDescent="0.6">
      <c r="B19" s="258" t="s">
        <v>152</v>
      </c>
      <c r="C19" s="258"/>
      <c r="D19" s="258"/>
      <c r="E19" s="258"/>
    </row>
    <row r="20" spans="2:5" ht="25.4" customHeight="1" x14ac:dyDescent="0.6">
      <c r="B20" s="20" t="s">
        <v>139</v>
      </c>
      <c r="C20" s="50"/>
      <c r="D20" s="29">
        <v>57474.864255939145</v>
      </c>
      <c r="E20" s="14">
        <v>47185</v>
      </c>
    </row>
    <row r="21" spans="2:5" ht="25.4" customHeight="1" x14ac:dyDescent="0.6">
      <c r="B21" s="20" t="s">
        <v>140</v>
      </c>
      <c r="C21" s="50"/>
      <c r="D21" s="29">
        <v>182484.95152323763</v>
      </c>
      <c r="E21" s="14">
        <v>167854</v>
      </c>
    </row>
    <row r="22" spans="2:5" ht="25.4" customHeight="1" x14ac:dyDescent="0.6">
      <c r="B22" s="20" t="s">
        <v>141</v>
      </c>
      <c r="C22" s="50"/>
      <c r="D22" s="29">
        <v>160358.18095302215</v>
      </c>
      <c r="E22" s="14">
        <v>203589</v>
      </c>
    </row>
    <row r="23" spans="2:5" ht="25.4" customHeight="1" x14ac:dyDescent="0.6">
      <c r="B23" s="20" t="s">
        <v>142</v>
      </c>
      <c r="C23" s="50"/>
      <c r="D23" s="29">
        <v>1759748.2806447726</v>
      </c>
      <c r="E23" s="14">
        <v>1586480</v>
      </c>
    </row>
    <row r="24" spans="2:5" ht="25.4" customHeight="1" x14ac:dyDescent="0.6">
      <c r="B24" s="20" t="s">
        <v>143</v>
      </c>
      <c r="C24" s="50"/>
      <c r="D24" s="29">
        <v>35772.134501413224</v>
      </c>
      <c r="E24" s="14">
        <v>89366</v>
      </c>
    </row>
    <row r="25" spans="2:5" ht="25.4" customHeight="1" x14ac:dyDescent="0.6">
      <c r="B25" s="20" t="s">
        <v>144</v>
      </c>
      <c r="C25" s="50"/>
      <c r="D25" s="29">
        <v>44196.452104112606</v>
      </c>
      <c r="E25" s="14">
        <v>58592</v>
      </c>
    </row>
    <row r="26" spans="2:5" ht="25.4" customHeight="1" x14ac:dyDescent="0.6">
      <c r="B26" s="20" t="s">
        <v>145</v>
      </c>
      <c r="C26" s="50"/>
      <c r="D26" s="29">
        <v>827702.81017024198</v>
      </c>
      <c r="E26" s="14">
        <v>631136</v>
      </c>
    </row>
    <row r="27" spans="2:5" ht="25.4" customHeight="1" x14ac:dyDescent="0.6">
      <c r="B27" s="20" t="s">
        <v>146</v>
      </c>
      <c r="C27" s="50"/>
      <c r="D27" s="29">
        <v>108064.998164025</v>
      </c>
      <c r="E27" s="14">
        <v>106658</v>
      </c>
    </row>
    <row r="28" spans="2:5" ht="25.4" customHeight="1" x14ac:dyDescent="0.6">
      <c r="B28" s="20" t="s">
        <v>147</v>
      </c>
      <c r="C28" s="50"/>
      <c r="D28" s="29">
        <v>1617142.7091453818</v>
      </c>
      <c r="E28" s="14">
        <v>1514363</v>
      </c>
    </row>
    <row r="29" spans="2:5" ht="25.4" customHeight="1" x14ac:dyDescent="0.6">
      <c r="B29" s="20" t="s">
        <v>148</v>
      </c>
      <c r="C29" s="50"/>
      <c r="D29" s="29">
        <v>29496.919679595758</v>
      </c>
      <c r="E29" s="14">
        <v>36903</v>
      </c>
    </row>
    <row r="30" spans="2:5" ht="25.4" customHeight="1" x14ac:dyDescent="0.6">
      <c r="B30" s="20" t="s">
        <v>149</v>
      </c>
      <c r="C30" s="50"/>
      <c r="D30" s="29">
        <v>178813.55502237825</v>
      </c>
      <c r="E30" s="14">
        <v>498942</v>
      </c>
    </row>
    <row r="31" spans="2:5" ht="25.4" customHeight="1" x14ac:dyDescent="0.6">
      <c r="B31" s="20" t="s">
        <v>150</v>
      </c>
      <c r="C31" s="50"/>
      <c r="D31" s="29">
        <v>1417338.3453123842</v>
      </c>
      <c r="E31" s="14">
        <v>1804615</v>
      </c>
    </row>
    <row r="32" spans="2:5" ht="25.4" customHeight="1" x14ac:dyDescent="0.6">
      <c r="B32" s="15" t="s">
        <v>151</v>
      </c>
      <c r="C32" s="53"/>
      <c r="D32" s="29">
        <v>6418594.201476505</v>
      </c>
      <c r="E32" s="14">
        <v>6745682</v>
      </c>
    </row>
    <row r="33" spans="2:5" ht="25.4" customHeight="1" x14ac:dyDescent="0.6">
      <c r="B33" s="258" t="s">
        <v>153</v>
      </c>
      <c r="C33" s="258"/>
      <c r="D33" s="258"/>
      <c r="E33" s="258"/>
    </row>
    <row r="34" spans="2:5" ht="25.4" customHeight="1" x14ac:dyDescent="0.6">
      <c r="B34" s="20" t="s">
        <v>139</v>
      </c>
      <c r="C34" s="50"/>
      <c r="D34" s="60">
        <v>5.7533934035457692</v>
      </c>
      <c r="E34" s="33">
        <v>6</v>
      </c>
    </row>
    <row r="35" spans="2:5" ht="25.4" customHeight="1" x14ac:dyDescent="0.6">
      <c r="B35" s="20" t="s">
        <v>140</v>
      </c>
      <c r="C35" s="50"/>
      <c r="D35" s="60">
        <v>14.186145293949062</v>
      </c>
      <c r="E35" s="33">
        <v>16</v>
      </c>
    </row>
    <row r="36" spans="2:5" ht="25.4" customHeight="1" x14ac:dyDescent="0.6">
      <c r="B36" s="20" t="s">
        <v>141</v>
      </c>
      <c r="C36" s="50"/>
      <c r="D36" s="60">
        <v>22.346665023246537</v>
      </c>
      <c r="E36" s="33">
        <v>23</v>
      </c>
    </row>
    <row r="37" spans="2:5" ht="25.4" customHeight="1" x14ac:dyDescent="0.6">
      <c r="B37" s="20" t="s">
        <v>142</v>
      </c>
      <c r="C37" s="50"/>
      <c r="D37" s="60">
        <v>315.14447800494628</v>
      </c>
      <c r="E37" s="33">
        <v>307</v>
      </c>
    </row>
    <row r="38" spans="2:5" ht="25.4" customHeight="1" x14ac:dyDescent="0.6">
      <c r="B38" s="20" t="s">
        <v>143</v>
      </c>
      <c r="C38" s="50"/>
      <c r="D38" s="60">
        <v>1.0197194448121778</v>
      </c>
      <c r="E38" s="33">
        <v>3</v>
      </c>
    </row>
    <row r="39" spans="2:5" ht="25.4" customHeight="1" x14ac:dyDescent="0.6">
      <c r="B39" s="20" t="s">
        <v>144</v>
      </c>
      <c r="C39" s="50"/>
      <c r="D39" s="60">
        <v>3.7564084962596089</v>
      </c>
      <c r="E39" s="33">
        <v>6</v>
      </c>
    </row>
    <row r="40" spans="2:5" ht="25.4" customHeight="1" x14ac:dyDescent="0.6">
      <c r="B40" s="20" t="s">
        <v>145</v>
      </c>
      <c r="C40" s="50"/>
      <c r="D40" s="60">
        <v>46.752682823764673</v>
      </c>
      <c r="E40" s="33">
        <v>45</v>
      </c>
    </row>
    <row r="41" spans="2:5" ht="25.4" customHeight="1" x14ac:dyDescent="0.6">
      <c r="B41" s="20" t="s">
        <v>146</v>
      </c>
      <c r="C41" s="50"/>
      <c r="D41" s="60">
        <v>5.0424208025147541</v>
      </c>
      <c r="E41" s="33">
        <v>6</v>
      </c>
    </row>
    <row r="42" spans="2:5" ht="25.4" customHeight="1" x14ac:dyDescent="0.6">
      <c r="B42" s="20" t="s">
        <v>147</v>
      </c>
      <c r="C42" s="50"/>
      <c r="D42" s="60">
        <v>322.0573146780402</v>
      </c>
      <c r="E42" s="33">
        <v>348</v>
      </c>
    </row>
    <row r="43" spans="2:5" ht="25.4" customHeight="1" x14ac:dyDescent="0.6">
      <c r="B43" s="20" t="s">
        <v>148</v>
      </c>
      <c r="C43" s="50"/>
      <c r="D43" s="60">
        <v>4.2378269149005456</v>
      </c>
      <c r="E43" s="33">
        <v>7</v>
      </c>
    </row>
    <row r="44" spans="2:5" ht="25.4" customHeight="1" x14ac:dyDescent="0.6">
      <c r="B44" s="20" t="s">
        <v>149</v>
      </c>
      <c r="C44" s="50"/>
      <c r="D44" s="60">
        <v>44.614448021898092</v>
      </c>
      <c r="E44" s="33">
        <v>78</v>
      </c>
    </row>
    <row r="45" spans="2:5" ht="25.4" customHeight="1" x14ac:dyDescent="0.6">
      <c r="B45" s="20" t="s">
        <v>150</v>
      </c>
      <c r="C45" s="50"/>
      <c r="D45" s="60">
        <v>160.28220114742081</v>
      </c>
      <c r="E45" s="33">
        <v>221</v>
      </c>
    </row>
    <row r="46" spans="2:5" ht="25.4" customHeight="1" x14ac:dyDescent="0.6">
      <c r="B46" s="54" t="s">
        <v>151</v>
      </c>
      <c r="C46" s="55"/>
      <c r="D46" s="70">
        <v>43.83487868149745</v>
      </c>
      <c r="E46" s="56">
        <v>52</v>
      </c>
    </row>
  </sheetData>
  <sheetProtection algorithmName="SHA-512" hashValue="xqHtRSwgZI2kkFz3J/JCnvKznTEbfzknkfWl72GCwVki+Jt/xd63cJLoUxMJJLZHAnWJgLyT75AaTlycZ7fbGw==" saltValue="3tYzcTc1Plq903eRY9176w==" spinCount="100000" sheet="1" selectLockedCells="1" selectUnlockedCells="1"/>
  <autoFilter ref="B4:E4" xr:uid="{14A8DD54-F8D0-4263-9261-29CE0104ACF0}"/>
  <mergeCells count="4">
    <mergeCell ref="B5:E5"/>
    <mergeCell ref="B19:E19"/>
    <mergeCell ref="B33:E33"/>
    <mergeCell ref="B2:E2"/>
  </mergeCells>
  <printOptions gridLines="1"/>
  <pageMargins left="3.937007874015748E-2" right="0" top="0" bottom="0" header="0" footer="0"/>
  <pageSetup fitToHeight="3" orientation="landscape" r:id="rId1"/>
  <headerFooter>
    <oddFooter>&amp;C_x000D_&amp;1#&amp;"Aptos"&amp;10&amp;K000000 Restricted: Only share within the authorised distribution list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DBC3-DE86-460F-95BA-BCA68772FAD2}">
  <sheetPr>
    <pageSetUpPr fitToPage="1"/>
  </sheetPr>
  <dimension ref="B1:F84"/>
  <sheetViews>
    <sheetView zoomScaleNormal="100" workbookViewId="0">
      <selection activeCell="B10" sqref="B10"/>
    </sheetView>
  </sheetViews>
  <sheetFormatPr defaultColWidth="9" defaultRowHeight="13.5" x14ac:dyDescent="0.25"/>
  <cols>
    <col min="1" max="1" width="2.7265625" style="2" customWidth="1"/>
    <col min="2" max="2" width="122" style="2" customWidth="1"/>
    <col min="3" max="3" width="9" style="2"/>
    <col min="4" max="4" width="12.08984375" style="2" bestFit="1" customWidth="1"/>
    <col min="5" max="5" width="12.7265625" style="2" customWidth="1"/>
    <col min="6" max="6" width="13.81640625" style="2" customWidth="1"/>
    <col min="7" max="16384" width="9" style="2"/>
  </cols>
  <sheetData>
    <row r="1" spans="2:6" ht="25.4" customHeight="1" x14ac:dyDescent="0.25"/>
    <row r="2" spans="2:6" ht="25.4" customHeight="1" x14ac:dyDescent="0.25">
      <c r="B2" s="250" t="s">
        <v>154</v>
      </c>
      <c r="C2" s="250"/>
      <c r="D2" s="250"/>
      <c r="E2" s="250"/>
      <c r="F2" s="250"/>
    </row>
    <row r="3" spans="2:6" ht="3" customHeight="1" x14ac:dyDescent="0.4">
      <c r="B3" s="101"/>
    </row>
    <row r="4" spans="2:6" ht="25.4" customHeight="1" x14ac:dyDescent="0.25">
      <c r="B4" s="171"/>
      <c r="C4" s="172" t="s">
        <v>29</v>
      </c>
      <c r="D4" s="173">
        <v>2025</v>
      </c>
      <c r="E4" s="174">
        <v>2024</v>
      </c>
      <c r="F4" s="175" t="s">
        <v>30</v>
      </c>
    </row>
    <row r="5" spans="2:6" ht="25.4" customHeight="1" x14ac:dyDescent="0.25">
      <c r="B5" s="258" t="s">
        <v>155</v>
      </c>
      <c r="C5" s="258"/>
      <c r="D5" s="258"/>
      <c r="E5" s="258"/>
      <c r="F5" s="258"/>
    </row>
    <row r="6" spans="2:6" ht="25.4" customHeight="1" x14ac:dyDescent="0.25">
      <c r="B6" s="259" t="s">
        <v>156</v>
      </c>
      <c r="C6" s="260"/>
      <c r="D6" s="260"/>
      <c r="E6" s="260"/>
      <c r="F6" s="261"/>
    </row>
    <row r="7" spans="2:6" ht="25.4" customHeight="1" x14ac:dyDescent="0.25">
      <c r="B7" s="12" t="s">
        <v>157</v>
      </c>
      <c r="C7" s="9"/>
      <c r="D7" s="13">
        <v>10516</v>
      </c>
      <c r="E7" s="13">
        <v>11011</v>
      </c>
      <c r="F7" s="14" t="s">
        <v>41</v>
      </c>
    </row>
    <row r="8" spans="2:6" ht="25.4" customHeight="1" x14ac:dyDescent="0.25">
      <c r="B8" s="12" t="s">
        <v>35</v>
      </c>
      <c r="C8" s="9" t="s">
        <v>37</v>
      </c>
      <c r="D8" s="13">
        <v>1533</v>
      </c>
      <c r="E8" s="13">
        <v>2111</v>
      </c>
      <c r="F8" s="14">
        <v>7905</v>
      </c>
    </row>
    <row r="9" spans="2:6" ht="25.4" customHeight="1" x14ac:dyDescent="0.25">
      <c r="B9" s="18" t="s">
        <v>36</v>
      </c>
      <c r="C9" s="9" t="s">
        <v>37</v>
      </c>
      <c r="D9" s="13">
        <v>1533</v>
      </c>
      <c r="E9" s="13">
        <v>2111</v>
      </c>
      <c r="F9" s="14">
        <v>4203</v>
      </c>
    </row>
    <row r="10" spans="2:6" ht="25.4" customHeight="1" x14ac:dyDescent="0.25">
      <c r="B10" s="18" t="s">
        <v>38</v>
      </c>
      <c r="C10" s="9" t="s">
        <v>37</v>
      </c>
      <c r="D10" s="9">
        <v>0</v>
      </c>
      <c r="E10" s="13">
        <v>0</v>
      </c>
      <c r="F10" s="14">
        <v>3702</v>
      </c>
    </row>
    <row r="11" spans="2:6" ht="25.4" customHeight="1" x14ac:dyDescent="0.25">
      <c r="B11" s="12" t="s">
        <v>158</v>
      </c>
      <c r="C11" s="143"/>
      <c r="D11" s="13">
        <v>8983</v>
      </c>
      <c r="E11" s="13">
        <v>8900</v>
      </c>
      <c r="F11" s="14" t="s">
        <v>41</v>
      </c>
    </row>
    <row r="12" spans="2:6" ht="25.4" customHeight="1" x14ac:dyDescent="0.25">
      <c r="B12" s="57" t="s">
        <v>159</v>
      </c>
      <c r="C12" s="143"/>
      <c r="D12" s="13">
        <v>3852</v>
      </c>
      <c r="E12" s="200" t="s">
        <v>160</v>
      </c>
      <c r="F12" s="14" t="s">
        <v>41</v>
      </c>
    </row>
    <row r="13" spans="2:6" ht="25.4" customHeight="1" x14ac:dyDescent="0.25">
      <c r="B13" s="262" t="s">
        <v>161</v>
      </c>
      <c r="C13" s="263"/>
      <c r="D13" s="263"/>
      <c r="E13" s="263"/>
      <c r="F13" s="264"/>
    </row>
    <row r="14" spans="2:6" ht="25.4" customHeight="1" x14ac:dyDescent="0.25">
      <c r="B14" s="12" t="s">
        <v>162</v>
      </c>
      <c r="C14" s="9"/>
      <c r="D14" s="13">
        <v>12607</v>
      </c>
      <c r="E14" s="13">
        <v>13258</v>
      </c>
      <c r="F14" s="14">
        <v>21523</v>
      </c>
    </row>
    <row r="15" spans="2:6" ht="25.4" customHeight="1" x14ac:dyDescent="0.25">
      <c r="B15" s="12" t="s">
        <v>522</v>
      </c>
      <c r="C15" s="9" t="s">
        <v>37</v>
      </c>
      <c r="D15" s="13">
        <v>4013</v>
      </c>
      <c r="E15" s="13">
        <v>4568</v>
      </c>
      <c r="F15" s="14">
        <v>17255</v>
      </c>
    </row>
    <row r="16" spans="2:6" ht="25.4" customHeight="1" x14ac:dyDescent="0.25">
      <c r="B16" s="18" t="s">
        <v>163</v>
      </c>
      <c r="C16" s="9" t="s">
        <v>37</v>
      </c>
      <c r="D16" s="13">
        <v>1533</v>
      </c>
      <c r="E16" s="13">
        <v>2111</v>
      </c>
      <c r="F16" s="14">
        <v>4203</v>
      </c>
    </row>
    <row r="17" spans="2:6" ht="25.4" customHeight="1" x14ac:dyDescent="0.25">
      <c r="B17" s="18" t="s">
        <v>164</v>
      </c>
      <c r="C17" s="9" t="s">
        <v>37</v>
      </c>
      <c r="D17" s="13">
        <v>2480</v>
      </c>
      <c r="E17" s="13">
        <v>2457</v>
      </c>
      <c r="F17" s="14">
        <v>13052</v>
      </c>
    </row>
    <row r="18" spans="2:6" ht="25.4" customHeight="1" x14ac:dyDescent="0.25">
      <c r="B18" s="12" t="s">
        <v>158</v>
      </c>
      <c r="C18" s="143"/>
      <c r="D18" s="13">
        <v>8595</v>
      </c>
      <c r="E18" s="13">
        <v>8690</v>
      </c>
      <c r="F18" s="14" t="s">
        <v>41</v>
      </c>
    </row>
    <row r="19" spans="2:6" ht="25.4" customHeight="1" x14ac:dyDescent="0.25">
      <c r="B19" s="262" t="s">
        <v>165</v>
      </c>
      <c r="C19" s="263"/>
      <c r="D19" s="263"/>
      <c r="E19" s="263"/>
      <c r="F19" s="264"/>
    </row>
    <row r="20" spans="2:6" ht="25.4" customHeight="1" x14ac:dyDescent="0.25">
      <c r="B20" s="12" t="s">
        <v>166</v>
      </c>
      <c r="C20" s="9" t="s">
        <v>37</v>
      </c>
      <c r="D20" s="9">
        <v>28</v>
      </c>
      <c r="E20" s="9">
        <v>34</v>
      </c>
      <c r="F20" s="14" t="s">
        <v>41</v>
      </c>
    </row>
    <row r="21" spans="2:6" ht="25.4" customHeight="1" x14ac:dyDescent="0.25">
      <c r="B21" s="12" t="s">
        <v>167</v>
      </c>
      <c r="C21" s="9" t="s">
        <v>37</v>
      </c>
      <c r="D21" s="9">
        <v>0.28000000000000003</v>
      </c>
      <c r="E21" s="9">
        <v>0.34</v>
      </c>
      <c r="F21" s="58">
        <v>1.72</v>
      </c>
    </row>
    <row r="22" spans="2:6" ht="25.4" customHeight="1" x14ac:dyDescent="0.25">
      <c r="B22" s="12" t="s">
        <v>168</v>
      </c>
      <c r="C22" s="9"/>
      <c r="D22" s="144">
        <v>0.83499999999999996</v>
      </c>
      <c r="E22" s="36">
        <v>0.80230000000000001</v>
      </c>
      <c r="F22" s="14" t="s">
        <v>41</v>
      </c>
    </row>
    <row r="23" spans="2:6" ht="25.4" customHeight="1" x14ac:dyDescent="0.25">
      <c r="B23" s="12" t="s">
        <v>169</v>
      </c>
      <c r="C23" s="9"/>
      <c r="D23" s="9">
        <v>56</v>
      </c>
      <c r="E23" s="9">
        <v>59</v>
      </c>
      <c r="F23" s="14">
        <v>101</v>
      </c>
    </row>
    <row r="24" spans="2:6" ht="25.4" customHeight="1" x14ac:dyDescent="0.25">
      <c r="B24" s="12" t="s">
        <v>170</v>
      </c>
      <c r="C24" s="9"/>
      <c r="D24" s="9">
        <v>0.56999999999999995</v>
      </c>
      <c r="E24" s="9">
        <v>0.59</v>
      </c>
      <c r="F24" s="58">
        <v>1.72</v>
      </c>
    </row>
    <row r="25" spans="2:6" ht="25.4" customHeight="1" x14ac:dyDescent="0.25">
      <c r="B25" s="12" t="s">
        <v>171</v>
      </c>
      <c r="C25" s="9"/>
      <c r="D25" s="144">
        <v>3.4000000000000002E-2</v>
      </c>
      <c r="E25" s="36">
        <v>5.7000000000000002E-2</v>
      </c>
      <c r="F25" s="14" t="s">
        <v>41</v>
      </c>
    </row>
    <row r="26" spans="2:6" ht="25.4" customHeight="1" x14ac:dyDescent="0.25">
      <c r="B26" s="12" t="s">
        <v>172</v>
      </c>
      <c r="C26" s="9"/>
      <c r="D26" s="9">
        <v>0.4</v>
      </c>
      <c r="E26" s="145" t="s">
        <v>173</v>
      </c>
      <c r="F26" s="137" t="s">
        <v>41</v>
      </c>
    </row>
    <row r="27" spans="2:6" ht="25.4" customHeight="1" x14ac:dyDescent="0.25">
      <c r="B27" s="262" t="s">
        <v>142</v>
      </c>
      <c r="C27" s="263"/>
      <c r="D27" s="263"/>
      <c r="E27" s="263"/>
      <c r="F27" s="264"/>
    </row>
    <row r="28" spans="2:6" ht="25.4" customHeight="1" x14ac:dyDescent="0.25">
      <c r="B28" s="12" t="s">
        <v>174</v>
      </c>
      <c r="C28" s="9" t="s">
        <v>37</v>
      </c>
      <c r="D28" s="142">
        <v>51.6</v>
      </c>
      <c r="E28" s="9">
        <v>56.7</v>
      </c>
      <c r="F28" s="33">
        <v>66.599999999999994</v>
      </c>
    </row>
    <row r="29" spans="2:6" ht="25.4" customHeight="1" x14ac:dyDescent="0.25">
      <c r="B29" s="15" t="s">
        <v>175</v>
      </c>
      <c r="C29" s="142"/>
      <c r="D29" s="142">
        <v>18</v>
      </c>
      <c r="E29" s="146">
        <v>19</v>
      </c>
      <c r="F29" s="14" t="s">
        <v>41</v>
      </c>
    </row>
    <row r="30" spans="2:6" ht="25.4" customHeight="1" x14ac:dyDescent="0.25">
      <c r="B30" s="15" t="s">
        <v>176</v>
      </c>
      <c r="C30" s="142"/>
      <c r="D30" s="142">
        <v>11.5</v>
      </c>
      <c r="E30" s="146">
        <v>14.4</v>
      </c>
      <c r="F30" s="14" t="s">
        <v>41</v>
      </c>
    </row>
    <row r="31" spans="2:6" ht="25.4" customHeight="1" x14ac:dyDescent="0.25">
      <c r="B31" s="15" t="s">
        <v>177</v>
      </c>
      <c r="C31" s="142"/>
      <c r="D31" s="142">
        <v>0.14000000000000001</v>
      </c>
      <c r="E31" s="146">
        <v>0.2</v>
      </c>
      <c r="F31" s="14" t="s">
        <v>41</v>
      </c>
    </row>
    <row r="32" spans="2:6" ht="25.4" customHeight="1" x14ac:dyDescent="0.25">
      <c r="B32" s="15" t="s">
        <v>178</v>
      </c>
      <c r="C32" s="142"/>
      <c r="D32" s="142">
        <v>1.35</v>
      </c>
      <c r="E32" s="146">
        <v>1.4</v>
      </c>
      <c r="F32" s="14" t="s">
        <v>41</v>
      </c>
    </row>
    <row r="33" spans="2:6" ht="25.4" customHeight="1" x14ac:dyDescent="0.25">
      <c r="B33" s="15" t="s">
        <v>179</v>
      </c>
      <c r="C33" s="142"/>
      <c r="D33" s="142">
        <v>20.57</v>
      </c>
      <c r="E33" s="146">
        <v>21.7</v>
      </c>
      <c r="F33" s="14" t="s">
        <v>41</v>
      </c>
    </row>
    <row r="34" spans="2:6" ht="25.4" customHeight="1" x14ac:dyDescent="0.25">
      <c r="B34" s="57" t="s">
        <v>180</v>
      </c>
      <c r="C34" s="142"/>
      <c r="D34" s="142">
        <v>29.5</v>
      </c>
      <c r="E34" s="26">
        <v>33.4</v>
      </c>
      <c r="F34" s="14" t="s">
        <v>41</v>
      </c>
    </row>
    <row r="35" spans="2:6" ht="25.4" customHeight="1" x14ac:dyDescent="0.25">
      <c r="B35" s="15" t="s">
        <v>181</v>
      </c>
      <c r="C35" s="142"/>
      <c r="D35" s="142">
        <v>3.3000000000000002E-2</v>
      </c>
      <c r="E35" s="147">
        <v>4.1000000000000002E-2</v>
      </c>
      <c r="F35" s="14" t="s">
        <v>41</v>
      </c>
    </row>
    <row r="36" spans="2:6" ht="25.4" customHeight="1" x14ac:dyDescent="0.25">
      <c r="B36" s="15" t="s">
        <v>182</v>
      </c>
      <c r="C36" s="142"/>
      <c r="D36" s="142">
        <v>17.97</v>
      </c>
      <c r="E36" s="148">
        <v>18.95</v>
      </c>
      <c r="F36" s="14" t="s">
        <v>41</v>
      </c>
    </row>
    <row r="37" spans="2:6" ht="25.4" customHeight="1" x14ac:dyDescent="0.25">
      <c r="B37" s="12" t="s">
        <v>183</v>
      </c>
      <c r="C37" s="9"/>
      <c r="D37" s="25" t="s">
        <v>184</v>
      </c>
      <c r="E37" s="9" t="s">
        <v>184</v>
      </c>
      <c r="F37" s="14" t="s">
        <v>41</v>
      </c>
    </row>
    <row r="38" spans="2:6" ht="25.4" customHeight="1" x14ac:dyDescent="0.25">
      <c r="B38" s="262" t="s">
        <v>185</v>
      </c>
      <c r="C38" s="263"/>
      <c r="D38" s="263"/>
      <c r="E38" s="263"/>
      <c r="F38" s="264"/>
    </row>
    <row r="39" spans="2:6" ht="25.4" customHeight="1" x14ac:dyDescent="0.25">
      <c r="B39" s="57" t="s">
        <v>186</v>
      </c>
      <c r="C39" s="142"/>
      <c r="D39" s="142">
        <v>1352.4</v>
      </c>
      <c r="E39" s="149">
        <v>851.3</v>
      </c>
      <c r="F39" s="65" t="s">
        <v>41</v>
      </c>
    </row>
    <row r="40" spans="2:6" ht="25.4" customHeight="1" x14ac:dyDescent="0.25">
      <c r="B40" s="15" t="s">
        <v>187</v>
      </c>
      <c r="C40" s="142"/>
      <c r="D40" s="142">
        <v>1106.0999999999999</v>
      </c>
      <c r="E40" s="149">
        <v>390.2</v>
      </c>
      <c r="F40" s="65" t="s">
        <v>41</v>
      </c>
    </row>
    <row r="41" spans="2:6" ht="25.4" customHeight="1" x14ac:dyDescent="0.25">
      <c r="B41" s="15" t="s">
        <v>188</v>
      </c>
      <c r="C41" s="142"/>
      <c r="D41" s="142">
        <v>229.3</v>
      </c>
      <c r="E41" s="149">
        <v>461.1</v>
      </c>
      <c r="F41" s="65" t="s">
        <v>41</v>
      </c>
    </row>
    <row r="42" spans="2:6" ht="25.4" customHeight="1" x14ac:dyDescent="0.25">
      <c r="B42" s="32" t="s">
        <v>189</v>
      </c>
      <c r="C42" s="142"/>
      <c r="D42" s="149">
        <v>0</v>
      </c>
      <c r="E42" s="149">
        <v>0</v>
      </c>
      <c r="F42" s="65" t="s">
        <v>41</v>
      </c>
    </row>
    <row r="43" spans="2:6" ht="25.4" customHeight="1" x14ac:dyDescent="0.25">
      <c r="B43" s="32" t="s">
        <v>190</v>
      </c>
      <c r="C43" s="142"/>
      <c r="D43" s="149">
        <v>0</v>
      </c>
      <c r="E43" s="149">
        <v>0</v>
      </c>
      <c r="F43" s="65" t="s">
        <v>41</v>
      </c>
    </row>
    <row r="44" spans="2:6" ht="25.4" customHeight="1" x14ac:dyDescent="0.25">
      <c r="B44" s="32" t="s">
        <v>191</v>
      </c>
      <c r="C44" s="142"/>
      <c r="D44" s="149">
        <v>0</v>
      </c>
      <c r="E44" s="149">
        <v>0</v>
      </c>
      <c r="F44" s="65" t="s">
        <v>41</v>
      </c>
    </row>
    <row r="45" spans="2:6" ht="25.4" customHeight="1" x14ac:dyDescent="0.25">
      <c r="B45" s="32" t="s">
        <v>192</v>
      </c>
      <c r="C45" s="142"/>
      <c r="D45" s="142">
        <v>229.3</v>
      </c>
      <c r="E45" s="149">
        <v>461.1</v>
      </c>
      <c r="F45" s="65" t="s">
        <v>41</v>
      </c>
    </row>
    <row r="46" spans="2:6" ht="25.4" customHeight="1" x14ac:dyDescent="0.25">
      <c r="B46" s="32" t="s">
        <v>193</v>
      </c>
      <c r="C46" s="142"/>
      <c r="D46" s="149">
        <v>0</v>
      </c>
      <c r="E46" s="149">
        <v>0</v>
      </c>
      <c r="F46" s="65" t="s">
        <v>41</v>
      </c>
    </row>
    <row r="47" spans="2:6" ht="25.4" customHeight="1" x14ac:dyDescent="0.25">
      <c r="B47" s="57" t="s">
        <v>194</v>
      </c>
      <c r="C47" s="142"/>
      <c r="D47" s="141">
        <v>1</v>
      </c>
      <c r="E47" s="141">
        <v>1</v>
      </c>
      <c r="F47" s="65" t="s">
        <v>41</v>
      </c>
    </row>
    <row r="48" spans="2:6" ht="25.4" customHeight="1" x14ac:dyDescent="0.25">
      <c r="B48" s="57" t="s">
        <v>195</v>
      </c>
      <c r="C48" s="142"/>
      <c r="D48" s="39">
        <v>0.83</v>
      </c>
      <c r="E48" s="141">
        <v>0.46</v>
      </c>
      <c r="F48" s="65" t="s">
        <v>41</v>
      </c>
    </row>
    <row r="49" spans="2:6" ht="25.4" customHeight="1" x14ac:dyDescent="0.25">
      <c r="B49" s="57" t="s">
        <v>196</v>
      </c>
      <c r="C49" s="142"/>
      <c r="D49" s="142">
        <v>1350.4</v>
      </c>
      <c r="E49" s="29" t="s">
        <v>197</v>
      </c>
      <c r="F49" s="65" t="s">
        <v>33</v>
      </c>
    </row>
    <row r="50" spans="2:6" ht="25.4" customHeight="1" x14ac:dyDescent="0.25">
      <c r="B50" s="57" t="s">
        <v>198</v>
      </c>
      <c r="C50" s="142"/>
      <c r="D50" s="142">
        <v>229.3</v>
      </c>
      <c r="E50" s="29" t="s">
        <v>197</v>
      </c>
      <c r="F50" s="65" t="s">
        <v>33</v>
      </c>
    </row>
    <row r="51" spans="2:6" ht="25.4" customHeight="1" x14ac:dyDescent="0.25">
      <c r="B51" s="57" t="s">
        <v>199</v>
      </c>
      <c r="C51" s="142"/>
      <c r="D51" s="142">
        <v>1046.5</v>
      </c>
      <c r="E51" s="29" t="s">
        <v>197</v>
      </c>
      <c r="F51" s="65" t="s">
        <v>33</v>
      </c>
    </row>
    <row r="52" spans="2:6" ht="25.4" customHeight="1" x14ac:dyDescent="0.25">
      <c r="B52" s="32" t="s">
        <v>200</v>
      </c>
      <c r="C52" s="142"/>
      <c r="D52" s="142">
        <v>581.84</v>
      </c>
      <c r="E52" s="29" t="s">
        <v>197</v>
      </c>
      <c r="F52" s="65" t="s">
        <v>33</v>
      </c>
    </row>
    <row r="53" spans="2:6" ht="25.4" customHeight="1" x14ac:dyDescent="0.25">
      <c r="B53" s="32" t="s">
        <v>201</v>
      </c>
      <c r="C53" s="142"/>
      <c r="D53" s="142">
        <v>416.17</v>
      </c>
      <c r="E53" s="29" t="s">
        <v>197</v>
      </c>
      <c r="F53" s="65" t="s">
        <v>33</v>
      </c>
    </row>
    <row r="54" spans="2:6" ht="25.4" customHeight="1" x14ac:dyDescent="0.25">
      <c r="B54" s="32" t="s">
        <v>202</v>
      </c>
      <c r="C54" s="142"/>
      <c r="D54" s="142">
        <v>30.31</v>
      </c>
      <c r="E54" s="29" t="s">
        <v>197</v>
      </c>
      <c r="F54" s="65" t="s">
        <v>33</v>
      </c>
    </row>
    <row r="55" spans="2:6" ht="25.4" customHeight="1" x14ac:dyDescent="0.25">
      <c r="B55" s="32" t="s">
        <v>203</v>
      </c>
      <c r="C55" s="142"/>
      <c r="D55" s="142">
        <v>8.98</v>
      </c>
      <c r="E55" s="29" t="s">
        <v>197</v>
      </c>
      <c r="F55" s="65" t="s">
        <v>33</v>
      </c>
    </row>
    <row r="56" spans="2:6" ht="25.4" customHeight="1" x14ac:dyDescent="0.25">
      <c r="B56" s="32" t="s">
        <v>204</v>
      </c>
      <c r="C56" s="142"/>
      <c r="D56" s="142">
        <v>1.06</v>
      </c>
      <c r="E56" s="29" t="s">
        <v>197</v>
      </c>
      <c r="F56" s="65" t="s">
        <v>33</v>
      </c>
    </row>
    <row r="57" spans="2:6" ht="25.4" customHeight="1" x14ac:dyDescent="0.25">
      <c r="B57" s="32" t="s">
        <v>205</v>
      </c>
      <c r="C57" s="142"/>
      <c r="D57" s="142">
        <v>8.09</v>
      </c>
      <c r="E57" s="29" t="s">
        <v>197</v>
      </c>
      <c r="F57" s="65" t="s">
        <v>33</v>
      </c>
    </row>
    <row r="58" spans="2:6" ht="25.4" customHeight="1" x14ac:dyDescent="0.25">
      <c r="B58" s="57" t="s">
        <v>206</v>
      </c>
      <c r="C58" s="142"/>
      <c r="D58" s="142">
        <v>74.900000000000006</v>
      </c>
      <c r="E58" s="29" t="s">
        <v>197</v>
      </c>
      <c r="F58" s="65" t="s">
        <v>33</v>
      </c>
    </row>
    <row r="59" spans="2:6" ht="25.4" customHeight="1" x14ac:dyDescent="0.25">
      <c r="B59" s="32" t="s">
        <v>207</v>
      </c>
      <c r="C59" s="142"/>
      <c r="D59" s="142">
        <v>68.64</v>
      </c>
      <c r="E59" s="29" t="s">
        <v>197</v>
      </c>
      <c r="F59" s="65" t="s">
        <v>33</v>
      </c>
    </row>
    <row r="60" spans="2:6" ht="25.4" customHeight="1" x14ac:dyDescent="0.25">
      <c r="B60" s="32" t="s">
        <v>208</v>
      </c>
      <c r="C60" s="142"/>
      <c r="D60" s="142">
        <v>6.06</v>
      </c>
      <c r="E60" s="29" t="s">
        <v>197</v>
      </c>
      <c r="F60" s="65" t="s">
        <v>33</v>
      </c>
    </row>
    <row r="61" spans="2:6" ht="25.4" customHeight="1" x14ac:dyDescent="0.25">
      <c r="B61" s="32" t="s">
        <v>209</v>
      </c>
      <c r="C61" s="142"/>
      <c r="D61" s="142">
        <v>0.2</v>
      </c>
      <c r="E61" s="29" t="s">
        <v>197</v>
      </c>
      <c r="F61" s="65" t="s">
        <v>33</v>
      </c>
    </row>
    <row r="62" spans="2:6" ht="25.4" customHeight="1" x14ac:dyDescent="0.25">
      <c r="B62" s="57" t="s">
        <v>210</v>
      </c>
      <c r="C62" s="142"/>
      <c r="D62" s="142">
        <v>1.78</v>
      </c>
      <c r="E62" s="29" t="s">
        <v>197</v>
      </c>
      <c r="F62" s="65" t="s">
        <v>33</v>
      </c>
    </row>
    <row r="63" spans="2:6" ht="25.4" customHeight="1" x14ac:dyDescent="0.25">
      <c r="B63" s="32" t="s">
        <v>211</v>
      </c>
      <c r="C63" s="142"/>
      <c r="D63" s="142">
        <v>1.2</v>
      </c>
      <c r="E63" s="29" t="s">
        <v>197</v>
      </c>
      <c r="F63" s="65" t="s">
        <v>33</v>
      </c>
    </row>
    <row r="64" spans="2:6" ht="25.4" customHeight="1" x14ac:dyDescent="0.25">
      <c r="B64" s="32" t="s">
        <v>212</v>
      </c>
      <c r="C64" s="142"/>
      <c r="D64" s="142">
        <v>0.57999999999999996</v>
      </c>
      <c r="E64" s="29" t="s">
        <v>197</v>
      </c>
      <c r="F64" s="65" t="s">
        <v>33</v>
      </c>
    </row>
    <row r="65" spans="2:6" ht="25.4" customHeight="1" x14ac:dyDescent="0.25">
      <c r="B65" s="271" t="s">
        <v>213</v>
      </c>
      <c r="C65" s="272"/>
      <c r="D65" s="272"/>
      <c r="E65" s="272"/>
      <c r="F65" s="273"/>
    </row>
    <row r="66" spans="2:6" ht="25.4" customHeight="1" x14ac:dyDescent="0.25">
      <c r="B66" s="57" t="s">
        <v>214</v>
      </c>
      <c r="C66" s="142"/>
      <c r="D66" s="29">
        <v>23743</v>
      </c>
      <c r="E66" s="29" t="s">
        <v>197</v>
      </c>
      <c r="F66" s="65" t="s">
        <v>33</v>
      </c>
    </row>
    <row r="67" spans="2:6" ht="25.4" customHeight="1" x14ac:dyDescent="0.25">
      <c r="B67" s="12" t="s">
        <v>215</v>
      </c>
      <c r="C67" s="9"/>
      <c r="D67" s="9">
        <v>6.03</v>
      </c>
      <c r="E67" s="150" t="s">
        <v>197</v>
      </c>
      <c r="F67" s="14" t="s">
        <v>33</v>
      </c>
    </row>
    <row r="68" spans="2:6" ht="25.4" customHeight="1" x14ac:dyDescent="0.25">
      <c r="B68" s="270" t="s">
        <v>216</v>
      </c>
      <c r="C68" s="270"/>
      <c r="D68" s="270"/>
      <c r="E68" s="270"/>
      <c r="F68" s="258"/>
    </row>
    <row r="69" spans="2:6" ht="25.4" customHeight="1" x14ac:dyDescent="0.25">
      <c r="B69" s="62" t="s">
        <v>217</v>
      </c>
      <c r="C69" s="8" t="s">
        <v>37</v>
      </c>
      <c r="D69" s="13">
        <f>36376.03+10739.8</f>
        <v>47115.83</v>
      </c>
      <c r="E69" s="13">
        <v>57000</v>
      </c>
      <c r="F69" s="63" t="s">
        <v>218</v>
      </c>
    </row>
    <row r="70" spans="2:6" ht="25.4" customHeight="1" x14ac:dyDescent="0.25">
      <c r="B70" s="12" t="s">
        <v>219</v>
      </c>
      <c r="C70" s="9" t="s">
        <v>37</v>
      </c>
      <c r="D70" s="27">
        <f>D69/726.52</f>
        <v>64.851387435996259</v>
      </c>
      <c r="E70" s="10">
        <v>73.599999999999994</v>
      </c>
      <c r="F70" s="14" t="s">
        <v>218</v>
      </c>
    </row>
    <row r="71" spans="2:6" ht="25.4" customHeight="1" x14ac:dyDescent="0.25">
      <c r="B71" s="12" t="s">
        <v>220</v>
      </c>
      <c r="C71" s="9"/>
      <c r="D71" s="39">
        <v>0.99</v>
      </c>
      <c r="E71" s="25">
        <v>0.75</v>
      </c>
      <c r="F71" s="14" t="s">
        <v>41</v>
      </c>
    </row>
    <row r="72" spans="2:6" ht="25.4" customHeight="1" x14ac:dyDescent="0.25">
      <c r="B72" s="12" t="s">
        <v>221</v>
      </c>
      <c r="C72" s="9"/>
      <c r="D72" s="39">
        <v>1</v>
      </c>
      <c r="E72" s="39">
        <v>1</v>
      </c>
      <c r="F72" s="65" t="s">
        <v>41</v>
      </c>
    </row>
    <row r="73" spans="2:6" ht="25.4" customHeight="1" x14ac:dyDescent="0.25">
      <c r="B73" s="183" t="s">
        <v>222</v>
      </c>
      <c r="C73" s="22"/>
      <c r="D73" s="151">
        <v>0.41</v>
      </c>
      <c r="E73" s="234" t="s">
        <v>197</v>
      </c>
      <c r="F73" s="152" t="s">
        <v>33</v>
      </c>
    </row>
    <row r="74" spans="2:6" ht="25.4" customHeight="1" x14ac:dyDescent="0.25">
      <c r="B74" s="268" t="s">
        <v>59</v>
      </c>
      <c r="C74" s="268"/>
      <c r="D74" s="268"/>
      <c r="E74" s="268"/>
      <c r="F74" s="268"/>
    </row>
    <row r="75" spans="2:6" ht="27.75" customHeight="1" x14ac:dyDescent="0.25">
      <c r="B75" s="269" t="s">
        <v>514</v>
      </c>
      <c r="C75" s="269"/>
      <c r="D75" s="269"/>
      <c r="E75" s="269"/>
      <c r="F75" s="269"/>
    </row>
    <row r="76" spans="2:6" ht="27.4" customHeight="1" x14ac:dyDescent="0.25">
      <c r="B76" s="251" t="s">
        <v>223</v>
      </c>
      <c r="C76" s="251"/>
      <c r="D76" s="251"/>
      <c r="E76" s="251"/>
      <c r="F76" s="251"/>
    </row>
    <row r="77" spans="2:6" x14ac:dyDescent="0.25">
      <c r="B77" s="251" t="s">
        <v>224</v>
      </c>
      <c r="C77" s="251"/>
      <c r="D77" s="251"/>
      <c r="E77" s="251"/>
      <c r="F77" s="251"/>
    </row>
    <row r="78" spans="2:6" x14ac:dyDescent="0.25">
      <c r="B78" s="257" t="s">
        <v>225</v>
      </c>
      <c r="C78" s="257"/>
      <c r="D78" s="257"/>
      <c r="E78" s="257"/>
      <c r="F78" s="257"/>
    </row>
    <row r="79" spans="2:6" x14ac:dyDescent="0.25">
      <c r="B79" s="257" t="s">
        <v>226</v>
      </c>
      <c r="C79" s="257"/>
      <c r="D79" s="257"/>
      <c r="E79" s="257"/>
      <c r="F79" s="257"/>
    </row>
    <row r="80" spans="2:6" ht="33" customHeight="1" x14ac:dyDescent="0.25">
      <c r="B80" s="249" t="s">
        <v>227</v>
      </c>
      <c r="C80" s="249"/>
      <c r="D80" s="249"/>
      <c r="E80" s="249"/>
      <c r="F80" s="249"/>
    </row>
    <row r="81" spans="2:6" ht="59.25" customHeight="1" x14ac:dyDescent="0.25">
      <c r="B81" s="257" t="s">
        <v>228</v>
      </c>
      <c r="C81" s="257"/>
      <c r="D81" s="257"/>
      <c r="E81" s="257"/>
      <c r="F81" s="257"/>
    </row>
    <row r="82" spans="2:6" x14ac:dyDescent="0.25">
      <c r="B82" s="274" t="s">
        <v>229</v>
      </c>
      <c r="C82" s="274"/>
      <c r="D82" s="274"/>
      <c r="E82" s="274"/>
      <c r="F82" s="274"/>
    </row>
    <row r="83" spans="2:6" ht="29.25" customHeight="1" x14ac:dyDescent="0.25"/>
    <row r="84" spans="2:6" ht="52.15" customHeight="1" x14ac:dyDescent="0.25"/>
  </sheetData>
  <sheetProtection algorithmName="SHA-512" hashValue="xzWkAamfVfHiqvGcuU+zXMMdLbLCqLZoaQwKCfok2NKWR/o0/mryzMlQQr124BP8faFEdJvkX5eWL3vP7gYSgw==" saltValue="ToUM1gy3H7hgHKsZS//+Pg==" spinCount="100000" sheet="1" selectLockedCells="1" selectUnlockedCells="1"/>
  <autoFilter ref="B4:F4" xr:uid="{0717DBC3-DE86-460F-95BA-BCA68772FAD2}"/>
  <mergeCells count="18">
    <mergeCell ref="B81:F81"/>
    <mergeCell ref="B82:F82"/>
    <mergeCell ref="B77:F77"/>
    <mergeCell ref="B80:F80"/>
    <mergeCell ref="B2:F2"/>
    <mergeCell ref="B75:F75"/>
    <mergeCell ref="B76:F76"/>
    <mergeCell ref="B78:F78"/>
    <mergeCell ref="B79:F79"/>
    <mergeCell ref="B68:F68"/>
    <mergeCell ref="B5:F5"/>
    <mergeCell ref="B6:F6"/>
    <mergeCell ref="B13:F13"/>
    <mergeCell ref="B19:F19"/>
    <mergeCell ref="B27:F27"/>
    <mergeCell ref="B38:F38"/>
    <mergeCell ref="B74:F74"/>
    <mergeCell ref="B65:F65"/>
  </mergeCells>
  <phoneticPr fontId="27" type="noConversion"/>
  <printOptions gridLines="1"/>
  <pageMargins left="3.937007874015748E-2" right="0" top="0" bottom="0" header="0" footer="0"/>
  <pageSetup scale="80" fitToHeight="4" orientation="landscape" r:id="rId1"/>
  <headerFooter>
    <oddFooter>&amp;C_x000D_&amp;1#&amp;"Aptos"&amp;10&amp;K000000 Restricted: Only share within the authorised distribution list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75B8B-CD83-4FDF-8DAC-E95D95D1F951}">
  <sheetPr>
    <pageSetUpPr fitToPage="1"/>
  </sheetPr>
  <dimension ref="B1:H25"/>
  <sheetViews>
    <sheetView zoomScaleNormal="100" workbookViewId="0">
      <selection activeCell="A18" sqref="A18:XFD18"/>
    </sheetView>
  </sheetViews>
  <sheetFormatPr defaultColWidth="9" defaultRowHeight="13.5" x14ac:dyDescent="0.25"/>
  <cols>
    <col min="1" max="1" width="2.7265625" style="2" customWidth="1"/>
    <col min="2" max="2" width="122.26953125" style="2" customWidth="1"/>
    <col min="3" max="3" width="9" style="2"/>
    <col min="4" max="4" width="14" style="2" bestFit="1" customWidth="1"/>
    <col min="5" max="5" width="12.6328125" style="2" bestFit="1" customWidth="1"/>
    <col min="6" max="6" width="13" style="2" bestFit="1" customWidth="1"/>
    <col min="7" max="16384" width="9" style="2"/>
  </cols>
  <sheetData>
    <row r="1" spans="2:8" ht="25.4" customHeight="1" x14ac:dyDescent="0.25"/>
    <row r="2" spans="2:8" ht="25.4" customHeight="1" x14ac:dyDescent="0.25">
      <c r="B2" s="250" t="s">
        <v>230</v>
      </c>
      <c r="C2" s="250"/>
      <c r="D2" s="250"/>
      <c r="E2" s="250"/>
      <c r="F2" s="250"/>
    </row>
    <row r="3" spans="2:8" ht="3" customHeight="1" x14ac:dyDescent="0.25">
      <c r="F3" s="49"/>
    </row>
    <row r="4" spans="2:8" ht="25.4" customHeight="1" x14ac:dyDescent="0.25">
      <c r="B4" s="171"/>
      <c r="C4" s="172" t="s">
        <v>137</v>
      </c>
      <c r="D4" s="173">
        <v>2025</v>
      </c>
      <c r="E4" s="174">
        <v>2024</v>
      </c>
      <c r="F4" s="174">
        <v>2023</v>
      </c>
    </row>
    <row r="5" spans="2:8" ht="25.4" customHeight="1" x14ac:dyDescent="0.25">
      <c r="B5" s="258" t="s">
        <v>231</v>
      </c>
      <c r="C5" s="258"/>
      <c r="D5" s="258"/>
      <c r="E5" s="258"/>
      <c r="F5" s="258"/>
    </row>
    <row r="6" spans="2:8" ht="25.4" customHeight="1" x14ac:dyDescent="0.25">
      <c r="B6" s="62" t="s">
        <v>232</v>
      </c>
      <c r="C6" s="96"/>
      <c r="D6" s="136">
        <v>0.88</v>
      </c>
      <c r="E6" s="76">
        <v>0.88009999999999999</v>
      </c>
      <c r="F6" s="77">
        <v>0.87</v>
      </c>
    </row>
    <row r="7" spans="2:8" ht="25.4" customHeight="1" x14ac:dyDescent="0.25">
      <c r="B7" s="61" t="s">
        <v>233</v>
      </c>
      <c r="C7" s="95"/>
      <c r="D7" s="105">
        <v>0.93</v>
      </c>
      <c r="E7" s="43">
        <v>0.94</v>
      </c>
      <c r="F7" s="97">
        <v>0.93</v>
      </c>
    </row>
    <row r="8" spans="2:8" ht="24" customHeight="1" thickBot="1" x14ac:dyDescent="0.3">
      <c r="B8" s="276" t="s">
        <v>235</v>
      </c>
      <c r="C8" s="276"/>
      <c r="D8" s="276"/>
      <c r="E8" s="276"/>
      <c r="F8" s="276"/>
    </row>
    <row r="9" spans="2:8" ht="25.4" customHeight="1" x14ac:dyDescent="0.25">
      <c r="B9" s="218" t="s">
        <v>236</v>
      </c>
      <c r="C9" s="99"/>
      <c r="D9" s="237" t="s">
        <v>237</v>
      </c>
      <c r="E9" s="235">
        <v>8350</v>
      </c>
      <c r="F9" s="241">
        <v>6297</v>
      </c>
    </row>
    <row r="10" spans="2:8" ht="25.4" customHeight="1" x14ac:dyDescent="0.25">
      <c r="B10" s="219" t="s">
        <v>238</v>
      </c>
      <c r="C10" s="154"/>
      <c r="D10" s="236" t="s">
        <v>508</v>
      </c>
      <c r="E10" s="236" t="s">
        <v>510</v>
      </c>
      <c r="F10" s="240" t="s">
        <v>234</v>
      </c>
    </row>
    <row r="11" spans="2:8" ht="25.4" customHeight="1" x14ac:dyDescent="0.25">
      <c r="B11" s="217" t="s">
        <v>495</v>
      </c>
      <c r="C11" s="98"/>
      <c r="D11" s="238" t="s">
        <v>509</v>
      </c>
      <c r="E11" s="239">
        <v>535913</v>
      </c>
      <c r="F11" s="242" t="s">
        <v>234</v>
      </c>
      <c r="H11" s="100"/>
    </row>
    <row r="12" spans="2:8" ht="14" x14ac:dyDescent="0.3">
      <c r="B12" s="277" t="s">
        <v>59</v>
      </c>
      <c r="C12" s="277"/>
      <c r="D12" s="277"/>
      <c r="E12" s="277"/>
      <c r="F12" s="277"/>
    </row>
    <row r="13" spans="2:8" hidden="1" x14ac:dyDescent="0.25">
      <c r="B13" s="153" t="s">
        <v>239</v>
      </c>
    </row>
    <row r="14" spans="2:8" x14ac:dyDescent="0.25">
      <c r="B14" s="257" t="s">
        <v>240</v>
      </c>
      <c r="C14" s="257"/>
      <c r="D14" s="257"/>
      <c r="E14" s="257"/>
      <c r="F14" s="257"/>
    </row>
    <row r="15" spans="2:8" ht="15" customHeight="1" x14ac:dyDescent="0.25">
      <c r="B15" s="275" t="s">
        <v>241</v>
      </c>
      <c r="C15" s="275"/>
      <c r="D15" s="275"/>
      <c r="E15" s="275"/>
      <c r="F15" s="275"/>
    </row>
    <row r="16" spans="2:8" ht="17.25" customHeight="1" x14ac:dyDescent="0.25">
      <c r="B16" s="275" t="s">
        <v>242</v>
      </c>
      <c r="C16" s="275"/>
      <c r="D16" s="275"/>
      <c r="E16" s="275"/>
      <c r="F16" s="275"/>
    </row>
    <row r="17" spans="2:6" ht="15" customHeight="1" x14ac:dyDescent="0.25">
      <c r="B17" s="275" t="s">
        <v>243</v>
      </c>
      <c r="C17" s="275"/>
      <c r="D17" s="275"/>
      <c r="E17" s="275"/>
      <c r="F17" s="275"/>
    </row>
    <row r="19" spans="2:6" x14ac:dyDescent="0.25">
      <c r="B19" s="153"/>
      <c r="C19" s="153"/>
      <c r="D19" s="153"/>
      <c r="E19" s="153"/>
      <c r="F19" s="153"/>
    </row>
    <row r="20" spans="2:6" x14ac:dyDescent="0.25">
      <c r="B20" s="153"/>
      <c r="C20" s="153"/>
      <c r="D20" s="153"/>
      <c r="E20" s="153"/>
      <c r="F20" s="153"/>
    </row>
    <row r="21" spans="2:6" x14ac:dyDescent="0.25">
      <c r="B21" s="72"/>
    </row>
    <row r="22" spans="2:6" x14ac:dyDescent="0.25">
      <c r="B22" s="72"/>
    </row>
    <row r="23" spans="2:6" x14ac:dyDescent="0.25">
      <c r="B23" s="72"/>
    </row>
    <row r="24" spans="2:6" x14ac:dyDescent="0.25">
      <c r="B24" s="72"/>
    </row>
    <row r="25" spans="2:6" x14ac:dyDescent="0.25">
      <c r="B25" s="72"/>
    </row>
  </sheetData>
  <sheetProtection algorithmName="SHA-512" hashValue="qD3rTJQQ+DSY1saakKZJvRLD5eUJcovFlwzC5b21Xq5cyvQvG3VBTL4itKxT7XtnPA6DAu5+A5DzLAMYBxzaDg==" saltValue="sRy8xCt+RU9hsZvjHWn1xQ==" spinCount="100000" sheet="1" selectLockedCells="1" selectUnlockedCells="1"/>
  <autoFilter ref="B4:F4" xr:uid="{C10465A0-B618-4C56-84B7-1647505AD7C9}"/>
  <mergeCells count="8">
    <mergeCell ref="B17:F17"/>
    <mergeCell ref="B16:F16"/>
    <mergeCell ref="B2:F2"/>
    <mergeCell ref="B5:F5"/>
    <mergeCell ref="B8:F8"/>
    <mergeCell ref="B14:F14"/>
    <mergeCell ref="B15:F15"/>
    <mergeCell ref="B12:F12"/>
  </mergeCells>
  <printOptions gridLines="1"/>
  <pageMargins left="3.937007874015748E-2" right="0" top="0" bottom="0" header="0" footer="0"/>
  <pageSetup scale="79" orientation="landscape" r:id="rId1"/>
  <headerFooter>
    <oddFooter>&amp;C_x000D_&amp;1#&amp;"Aptos"&amp;10&amp;K000000 Restricted: Only share within the authorised distribution list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17FEA-7D9B-4DB6-ABB8-FEB96D77E537}">
  <sheetPr>
    <pageSetUpPr fitToPage="1"/>
  </sheetPr>
  <dimension ref="B1:F49"/>
  <sheetViews>
    <sheetView topLeftCell="A34" zoomScaleNormal="100" workbookViewId="0">
      <selection activeCell="B49" sqref="B49:F49"/>
    </sheetView>
  </sheetViews>
  <sheetFormatPr defaultColWidth="9" defaultRowHeight="13.5" x14ac:dyDescent="0.25"/>
  <cols>
    <col min="1" max="1" width="2.7265625" style="2" customWidth="1"/>
    <col min="2" max="2" width="121.81640625" style="2" customWidth="1"/>
    <col min="3" max="4" width="9.26953125" style="2" customWidth="1"/>
    <col min="5" max="5" width="12.26953125" style="2" customWidth="1"/>
    <col min="6" max="6" width="12.7265625" style="2" customWidth="1"/>
    <col min="7" max="16384" width="9" style="2"/>
  </cols>
  <sheetData>
    <row r="1" spans="2:6" s="1" customFormat="1" ht="25.4" customHeight="1" x14ac:dyDescent="0.35"/>
    <row r="2" spans="2:6" s="1" customFormat="1" ht="25.4" customHeight="1" x14ac:dyDescent="0.35">
      <c r="B2" s="278" t="s">
        <v>244</v>
      </c>
      <c r="C2" s="278"/>
      <c r="D2" s="278"/>
      <c r="E2" s="278"/>
      <c r="F2" s="278"/>
    </row>
    <row r="3" spans="2:6" s="1" customFormat="1" ht="3" customHeight="1" x14ac:dyDescent="0.35"/>
    <row r="4" spans="2:6" ht="25.4" customHeight="1" x14ac:dyDescent="0.25">
      <c r="B4" s="171"/>
      <c r="C4" s="172" t="s">
        <v>29</v>
      </c>
      <c r="D4" s="173">
        <v>2025</v>
      </c>
      <c r="E4" s="174">
        <v>2024</v>
      </c>
      <c r="F4" s="174">
        <v>2023</v>
      </c>
    </row>
    <row r="5" spans="2:6" ht="25.4" customHeight="1" x14ac:dyDescent="0.25">
      <c r="B5" s="258" t="s">
        <v>245</v>
      </c>
      <c r="C5" s="258"/>
      <c r="D5" s="258"/>
      <c r="E5" s="258"/>
      <c r="F5" s="258"/>
    </row>
    <row r="6" spans="2:6" s="1" customFormat="1" ht="25.4" customHeight="1" x14ac:dyDescent="0.35">
      <c r="B6" s="57" t="s">
        <v>246</v>
      </c>
      <c r="C6" s="9"/>
      <c r="D6" s="9">
        <v>22</v>
      </c>
      <c r="E6" s="9">
        <v>23</v>
      </c>
      <c r="F6" s="33">
        <v>32</v>
      </c>
    </row>
    <row r="7" spans="2:6" s="1" customFormat="1" ht="25.4" customHeight="1" x14ac:dyDescent="0.35">
      <c r="B7" s="15" t="s">
        <v>247</v>
      </c>
      <c r="C7" s="9"/>
      <c r="D7" s="9">
        <v>14</v>
      </c>
      <c r="E7" s="9">
        <v>16</v>
      </c>
      <c r="F7" s="33">
        <v>29</v>
      </c>
    </row>
    <row r="8" spans="2:6" s="1" customFormat="1" ht="25.4" customHeight="1" x14ac:dyDescent="0.35">
      <c r="B8" s="15" t="s">
        <v>248</v>
      </c>
      <c r="C8" s="9"/>
      <c r="D8" s="9">
        <v>20</v>
      </c>
      <c r="E8" s="9">
        <v>19</v>
      </c>
      <c r="F8" s="33">
        <v>26</v>
      </c>
    </row>
    <row r="9" spans="2:6" s="1" customFormat="1" ht="25.4" customHeight="1" x14ac:dyDescent="0.35">
      <c r="B9" s="258" t="s">
        <v>22</v>
      </c>
      <c r="C9" s="258"/>
      <c r="D9" s="258"/>
      <c r="E9" s="258"/>
      <c r="F9" s="258"/>
    </row>
    <row r="10" spans="2:6" s="1" customFormat="1" ht="25.4" customHeight="1" x14ac:dyDescent="0.35">
      <c r="B10" s="62" t="s">
        <v>249</v>
      </c>
      <c r="C10" s="8"/>
      <c r="D10" s="64">
        <v>4.4999999999999998E-2</v>
      </c>
      <c r="E10" s="64">
        <v>5.1999999999999998E-2</v>
      </c>
      <c r="F10" s="73">
        <v>8.6999999999999994E-2</v>
      </c>
    </row>
    <row r="11" spans="2:6" s="1" customFormat="1" ht="25.4" customHeight="1" x14ac:dyDescent="0.35">
      <c r="B11" s="12" t="s">
        <v>250</v>
      </c>
      <c r="C11" s="9"/>
      <c r="D11" s="144" t="s">
        <v>251</v>
      </c>
      <c r="E11" s="144" t="s">
        <v>252</v>
      </c>
      <c r="F11" s="67" t="s">
        <v>253</v>
      </c>
    </row>
    <row r="12" spans="2:6" s="1" customFormat="1" ht="25.4" customHeight="1" x14ac:dyDescent="0.35">
      <c r="B12" s="12" t="s">
        <v>254</v>
      </c>
      <c r="C12" s="9"/>
      <c r="D12" s="144" t="s">
        <v>255</v>
      </c>
      <c r="E12" s="144" t="s">
        <v>256</v>
      </c>
      <c r="F12" s="67" t="s">
        <v>257</v>
      </c>
    </row>
    <row r="13" spans="2:6" s="1" customFormat="1" ht="25.4" customHeight="1" x14ac:dyDescent="0.35">
      <c r="B13" s="12" t="s">
        <v>258</v>
      </c>
      <c r="C13" s="9"/>
      <c r="D13" s="155">
        <v>2.5999999999999999E-2</v>
      </c>
      <c r="E13" s="144">
        <v>2.8000000000000001E-2</v>
      </c>
      <c r="F13" s="67">
        <v>3.5000000000000003E-2</v>
      </c>
    </row>
    <row r="14" spans="2:6" s="1" customFormat="1" ht="25.4" customHeight="1" x14ac:dyDescent="0.35">
      <c r="B14" s="12" t="s">
        <v>259</v>
      </c>
      <c r="C14" s="9"/>
      <c r="D14" s="9">
        <v>6.4</v>
      </c>
      <c r="E14" s="9">
        <v>7.5</v>
      </c>
      <c r="F14" s="33">
        <v>8.9</v>
      </c>
    </row>
    <row r="15" spans="2:6" s="1" customFormat="1" ht="25.4" customHeight="1" x14ac:dyDescent="0.35">
      <c r="B15" s="12" t="s">
        <v>260</v>
      </c>
      <c r="C15" s="9"/>
      <c r="D15" s="9">
        <v>0</v>
      </c>
      <c r="E15" s="9">
        <v>0</v>
      </c>
      <c r="F15" s="33">
        <v>2</v>
      </c>
    </row>
    <row r="16" spans="2:6" s="1" customFormat="1" ht="25.4" customHeight="1" x14ac:dyDescent="0.35">
      <c r="B16" s="12" t="s">
        <v>261</v>
      </c>
      <c r="C16" s="9"/>
      <c r="D16" s="9">
        <v>0</v>
      </c>
      <c r="E16" s="9">
        <v>0</v>
      </c>
      <c r="F16" s="33">
        <v>0</v>
      </c>
    </row>
    <row r="17" spans="2:6" s="1" customFormat="1" ht="25.4" customHeight="1" x14ac:dyDescent="0.35">
      <c r="B17" s="12" t="s">
        <v>262</v>
      </c>
      <c r="D17" s="156">
        <v>1</v>
      </c>
      <c r="E17" s="25">
        <v>1</v>
      </c>
      <c r="F17" s="37">
        <v>1</v>
      </c>
    </row>
    <row r="18" spans="2:6" s="1" customFormat="1" ht="25.4" customHeight="1" x14ac:dyDescent="0.35">
      <c r="B18" s="12" t="s">
        <v>263</v>
      </c>
      <c r="C18" s="9"/>
      <c r="D18" s="25">
        <v>1</v>
      </c>
      <c r="E18" s="25">
        <v>1</v>
      </c>
      <c r="F18" s="37">
        <v>1</v>
      </c>
    </row>
    <row r="19" spans="2:6" s="1" customFormat="1" ht="25.4" customHeight="1" x14ac:dyDescent="0.35">
      <c r="B19" s="12" t="s">
        <v>264</v>
      </c>
      <c r="C19" s="9"/>
      <c r="D19" s="9">
        <v>2117</v>
      </c>
      <c r="E19" s="13">
        <v>2563</v>
      </c>
      <c r="F19" s="14">
        <v>2820</v>
      </c>
    </row>
    <row r="20" spans="2:6" s="1" customFormat="1" ht="25.4" customHeight="1" x14ac:dyDescent="0.35">
      <c r="B20" s="12" t="s">
        <v>265</v>
      </c>
      <c r="C20" s="9"/>
      <c r="D20" s="9">
        <v>2147</v>
      </c>
      <c r="E20" s="13">
        <v>2819</v>
      </c>
      <c r="F20" s="14">
        <v>2953</v>
      </c>
    </row>
    <row r="21" spans="2:6" s="1" customFormat="1" ht="25.4" customHeight="1" x14ac:dyDescent="0.35">
      <c r="B21" s="12" t="s">
        <v>266</v>
      </c>
      <c r="C21" s="9"/>
      <c r="D21" s="9">
        <v>5519</v>
      </c>
      <c r="E21" s="13">
        <v>6980</v>
      </c>
      <c r="F21" s="14">
        <v>7757</v>
      </c>
    </row>
    <row r="22" spans="2:6" s="1" customFormat="1" ht="25.4" customHeight="1" x14ac:dyDescent="0.35">
      <c r="B22" s="12" t="s">
        <v>267</v>
      </c>
      <c r="C22" s="9"/>
      <c r="D22" s="144">
        <v>1E-3</v>
      </c>
      <c r="E22" s="144">
        <v>1E-3</v>
      </c>
      <c r="F22" s="157">
        <v>2E-3</v>
      </c>
    </row>
    <row r="23" spans="2:6" s="1" customFormat="1" ht="25.4" customHeight="1" x14ac:dyDescent="0.35">
      <c r="B23" s="12" t="s">
        <v>268</v>
      </c>
      <c r="C23" s="9"/>
      <c r="D23" s="144">
        <v>4.7E-2</v>
      </c>
      <c r="E23" s="144">
        <v>5.3999999999999999E-2</v>
      </c>
      <c r="F23" s="157">
        <v>9.0999999999999998E-2</v>
      </c>
    </row>
    <row r="24" spans="2:6" s="1" customFormat="1" ht="25.4" customHeight="1" x14ac:dyDescent="0.35">
      <c r="B24" s="12" t="s">
        <v>269</v>
      </c>
      <c r="C24" s="9"/>
      <c r="D24" s="144">
        <v>0.26500000000000001</v>
      </c>
      <c r="E24" s="144">
        <v>0.27200000000000002</v>
      </c>
      <c r="F24" s="157">
        <v>0.27500000000000002</v>
      </c>
    </row>
    <row r="25" spans="2:6" s="1" customFormat="1" ht="25.4" customHeight="1" x14ac:dyDescent="0.35">
      <c r="B25" s="12" t="s">
        <v>270</v>
      </c>
      <c r="C25" s="9"/>
      <c r="D25" s="144">
        <v>0.29699999999999999</v>
      </c>
      <c r="E25" s="69">
        <v>0.30099999999999999</v>
      </c>
      <c r="F25" s="157">
        <v>0.28899999999999998</v>
      </c>
    </row>
    <row r="26" spans="2:6" s="1" customFormat="1" ht="25.4" customHeight="1" x14ac:dyDescent="0.35">
      <c r="B26" s="12" t="s">
        <v>271</v>
      </c>
      <c r="C26" s="9"/>
      <c r="D26" s="144">
        <v>0.28599999999999998</v>
      </c>
      <c r="E26" s="40">
        <v>0.27</v>
      </c>
      <c r="F26" s="157">
        <v>0.248</v>
      </c>
    </row>
    <row r="27" spans="2:6" s="1" customFormat="1" ht="25.4" customHeight="1" x14ac:dyDescent="0.35">
      <c r="B27" s="12" t="s">
        <v>272</v>
      </c>
      <c r="C27" s="9"/>
      <c r="D27" s="144">
        <v>0.10100000000000001</v>
      </c>
      <c r="E27" s="69">
        <v>9.9000000000000005E-2</v>
      </c>
      <c r="F27" s="157">
        <v>8.9467577671780332E-2</v>
      </c>
    </row>
    <row r="28" spans="2:6" s="1" customFormat="1" ht="25.4" customHeight="1" x14ac:dyDescent="0.35">
      <c r="B28" s="12" t="s">
        <v>273</v>
      </c>
      <c r="C28" s="9"/>
      <c r="D28" s="144">
        <v>3.0000000000000001E-3</v>
      </c>
      <c r="E28" s="69">
        <v>4.0000000000000001E-3</v>
      </c>
      <c r="F28" s="157">
        <v>5.0000000000000001E-3</v>
      </c>
    </row>
    <row r="29" spans="2:6" s="1" customFormat="1" ht="25.4" customHeight="1" x14ac:dyDescent="0.35">
      <c r="B29" s="12" t="s">
        <v>274</v>
      </c>
      <c r="C29" s="9"/>
      <c r="D29" s="144">
        <v>0.96099999999999997</v>
      </c>
      <c r="E29" s="40">
        <v>0.96</v>
      </c>
      <c r="F29" s="157">
        <v>0.96931803532293415</v>
      </c>
    </row>
    <row r="30" spans="2:6" s="1" customFormat="1" ht="25.4" customHeight="1" x14ac:dyDescent="0.35">
      <c r="B30" s="12" t="s">
        <v>275</v>
      </c>
      <c r="C30" s="9"/>
      <c r="D30" s="144">
        <v>3.9E-2</v>
      </c>
      <c r="E30" s="40">
        <v>0.04</v>
      </c>
      <c r="F30" s="67">
        <v>3.1E-2</v>
      </c>
    </row>
    <row r="31" spans="2:6" s="1" customFormat="1" ht="25.4" customHeight="1" x14ac:dyDescent="0.35">
      <c r="B31" s="12" t="s">
        <v>276</v>
      </c>
      <c r="C31" s="9"/>
      <c r="D31" s="144">
        <v>9.0999999999999998E-2</v>
      </c>
      <c r="E31" s="69">
        <v>0.109</v>
      </c>
      <c r="F31" s="157">
        <v>0.124</v>
      </c>
    </row>
    <row r="32" spans="2:6" s="1" customFormat="1" ht="25.4" customHeight="1" x14ac:dyDescent="0.35">
      <c r="B32" s="12" t="s">
        <v>277</v>
      </c>
      <c r="C32" s="9"/>
      <c r="D32" s="9">
        <v>15</v>
      </c>
      <c r="E32" s="9">
        <v>21</v>
      </c>
      <c r="F32" s="33">
        <v>13</v>
      </c>
    </row>
    <row r="33" spans="2:6" s="1" customFormat="1" ht="25.4" customHeight="1" x14ac:dyDescent="0.35">
      <c r="B33" s="12" t="s">
        <v>278</v>
      </c>
      <c r="C33" s="9"/>
      <c r="D33" s="25">
        <v>0.27</v>
      </c>
      <c r="E33" s="69">
        <v>0.23799999999999999</v>
      </c>
      <c r="F33" s="67">
        <v>0.46200000000000002</v>
      </c>
    </row>
    <row r="34" spans="2:6" s="1" customFormat="1" ht="25.4" customHeight="1" x14ac:dyDescent="0.35">
      <c r="B34" s="12" t="s">
        <v>279</v>
      </c>
      <c r="C34" s="9"/>
      <c r="D34" s="9">
        <v>8</v>
      </c>
      <c r="E34" s="9">
        <v>36</v>
      </c>
      <c r="F34" s="33">
        <v>82</v>
      </c>
    </row>
    <row r="35" spans="2:6" s="1" customFormat="1" ht="25.4" customHeight="1" x14ac:dyDescent="0.35">
      <c r="B35" s="12" t="s">
        <v>280</v>
      </c>
      <c r="C35" s="9"/>
      <c r="D35" s="25">
        <v>0.25</v>
      </c>
      <c r="E35" s="69">
        <v>0.69399999999999995</v>
      </c>
      <c r="F35" s="67">
        <v>0.59799999999999998</v>
      </c>
    </row>
    <row r="36" spans="2:6" s="1" customFormat="1" ht="25.4" customHeight="1" x14ac:dyDescent="0.35">
      <c r="B36" s="12" t="s">
        <v>281</v>
      </c>
      <c r="C36" s="9"/>
      <c r="D36" s="9">
        <v>620</v>
      </c>
      <c r="E36" s="9">
        <v>954</v>
      </c>
      <c r="F36" s="52" t="s">
        <v>234</v>
      </c>
    </row>
    <row r="37" spans="2:6" s="1" customFormat="1" ht="25.4" customHeight="1" x14ac:dyDescent="0.35">
      <c r="B37" s="12" t="s">
        <v>282</v>
      </c>
      <c r="C37" s="9"/>
      <c r="D37" s="144">
        <v>0.67500000000000004</v>
      </c>
      <c r="E37" s="40">
        <v>0.63</v>
      </c>
      <c r="F37" s="52" t="s">
        <v>234</v>
      </c>
    </row>
    <row r="38" spans="2:6" s="1" customFormat="1" ht="25.4" customHeight="1" x14ac:dyDescent="0.35">
      <c r="B38" s="262" t="s">
        <v>283</v>
      </c>
      <c r="C38" s="263"/>
      <c r="D38" s="263"/>
      <c r="E38" s="263"/>
      <c r="F38" s="264"/>
    </row>
    <row r="39" spans="2:6" s="1" customFormat="1" ht="25.4" customHeight="1" x14ac:dyDescent="0.35">
      <c r="B39" s="18" t="s">
        <v>284</v>
      </c>
      <c r="C39" s="9"/>
      <c r="D39" s="13">
        <v>4777</v>
      </c>
      <c r="E39" s="13">
        <v>6221</v>
      </c>
      <c r="F39" s="52" t="s">
        <v>234</v>
      </c>
    </row>
    <row r="40" spans="2:6" s="1" customFormat="1" ht="25.4" customHeight="1" x14ac:dyDescent="0.35">
      <c r="B40" s="18" t="s">
        <v>285</v>
      </c>
      <c r="C40" s="9"/>
      <c r="D40" s="9">
        <v>463</v>
      </c>
      <c r="E40" s="9">
        <v>478</v>
      </c>
      <c r="F40" s="52" t="s">
        <v>234</v>
      </c>
    </row>
    <row r="41" spans="2:6" s="1" customFormat="1" ht="25.4" customHeight="1" x14ac:dyDescent="0.35">
      <c r="B41" s="18" t="s">
        <v>286</v>
      </c>
      <c r="C41" s="9"/>
      <c r="D41" s="9">
        <v>275</v>
      </c>
      <c r="E41" s="9">
        <v>265</v>
      </c>
      <c r="F41" s="52" t="s">
        <v>234</v>
      </c>
    </row>
    <row r="42" spans="2:6" s="1" customFormat="1" ht="25.4" customHeight="1" x14ac:dyDescent="0.35">
      <c r="B42" s="18" t="s">
        <v>287</v>
      </c>
      <c r="C42" s="9"/>
      <c r="D42" s="9">
        <v>4</v>
      </c>
      <c r="E42" s="9">
        <v>4</v>
      </c>
      <c r="F42" s="52" t="s">
        <v>234</v>
      </c>
    </row>
    <row r="43" spans="2:6" s="1" customFormat="1" ht="25.4" customHeight="1" x14ac:dyDescent="0.35">
      <c r="B43" s="21" t="s">
        <v>288</v>
      </c>
      <c r="C43" s="22"/>
      <c r="D43" s="95" t="s">
        <v>289</v>
      </c>
      <c r="E43" s="22">
        <v>12</v>
      </c>
      <c r="F43" s="71" t="s">
        <v>234</v>
      </c>
    </row>
    <row r="44" spans="2:6" s="1" customFormat="1" ht="24.75" customHeight="1" x14ac:dyDescent="0.35">
      <c r="B44" s="268" t="s">
        <v>59</v>
      </c>
      <c r="C44" s="268"/>
      <c r="D44" s="268"/>
      <c r="E44" s="268"/>
      <c r="F44" s="268"/>
    </row>
    <row r="45" spans="2:6" ht="27" customHeight="1" x14ac:dyDescent="0.25">
      <c r="B45" s="279" t="s">
        <v>290</v>
      </c>
      <c r="C45" s="279"/>
      <c r="D45" s="279"/>
      <c r="E45" s="279"/>
      <c r="F45" s="279"/>
    </row>
    <row r="46" spans="2:6" ht="27" customHeight="1" x14ac:dyDescent="0.25">
      <c r="B46" s="280" t="s">
        <v>291</v>
      </c>
      <c r="C46" s="280"/>
      <c r="D46" s="280"/>
      <c r="E46" s="280"/>
      <c r="F46" s="280"/>
    </row>
    <row r="47" spans="2:6" ht="27" customHeight="1" x14ac:dyDescent="0.25">
      <c r="B47" s="280" t="s">
        <v>292</v>
      </c>
      <c r="C47" s="280"/>
      <c r="D47" s="280"/>
      <c r="E47" s="280"/>
      <c r="F47" s="280"/>
    </row>
    <row r="48" spans="2:6" ht="27" customHeight="1" x14ac:dyDescent="0.25">
      <c r="B48" s="281" t="s">
        <v>293</v>
      </c>
      <c r="C48" s="281"/>
      <c r="D48" s="281"/>
      <c r="E48" s="281"/>
      <c r="F48" s="281"/>
    </row>
    <row r="49" spans="2:6" x14ac:dyDescent="0.25">
      <c r="B49" s="274" t="s">
        <v>294</v>
      </c>
      <c r="C49" s="274"/>
      <c r="D49" s="274"/>
      <c r="E49" s="274"/>
      <c r="F49" s="274"/>
    </row>
  </sheetData>
  <sheetProtection algorithmName="SHA-512" hashValue="pD0Gci81aASRIOWLQTY9WSaCXhug1gmoUZqOfvxi9BMiLwxXljnXP3p7HzgHGM4xZ8RXkpr4FodpukVt4KNC8w==" saltValue="inRkHZf+NRqRk7jD8mLmog==" spinCount="100000" sheet="1" selectLockedCells="1" selectUnlockedCells="1"/>
  <autoFilter ref="B4:F4" xr:uid="{AE317FEA-7D9B-4DB6-ABB8-FEB96D77E537}"/>
  <mergeCells count="10">
    <mergeCell ref="B47:F47"/>
    <mergeCell ref="B48:F48"/>
    <mergeCell ref="B46:F46"/>
    <mergeCell ref="B44:F44"/>
    <mergeCell ref="B49:F49"/>
    <mergeCell ref="B2:F2"/>
    <mergeCell ref="B5:F5"/>
    <mergeCell ref="B9:F9"/>
    <mergeCell ref="B38:F38"/>
    <mergeCell ref="B45:F45"/>
  </mergeCells>
  <printOptions gridLines="1"/>
  <pageMargins left="3.937007874015748E-2" right="0" top="0" bottom="0" header="0" footer="0"/>
  <pageSetup scale="82" fitToHeight="3" orientation="landscape" r:id="rId1"/>
  <headerFooter>
    <oddFooter>&amp;C_x000D_&amp;1#&amp;"Aptos"&amp;10&amp;K000000 Restricted: Only share within the authorised distribution list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1E27A0E6896043BC274CC776080F83" ma:contentTypeVersion="14" ma:contentTypeDescription="Create a new document." ma:contentTypeScope="" ma:versionID="e3546025c5580b34720e5eab384f1fa4">
  <xsd:schema xmlns:xsd="http://www.w3.org/2001/XMLSchema" xmlns:xs="http://www.w3.org/2001/XMLSchema" xmlns:p="http://schemas.microsoft.com/office/2006/metadata/properties" xmlns:ns2="54ec3676-6015-4715-9b40-67c334e6ec2a" xmlns:ns3="f0aafb5d-dd27-4181-b8e4-01b563de16db" targetNamespace="http://schemas.microsoft.com/office/2006/metadata/properties" ma:root="true" ma:fieldsID="4324b5a6c9c0f150d07d77b8f12542d8" ns2:_="" ns3:_="">
    <xsd:import namespace="54ec3676-6015-4715-9b40-67c334e6ec2a"/>
    <xsd:import namespace="f0aafb5d-dd27-4181-b8e4-01b563de16d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c3676-6015-4715-9b40-67c334e6ec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3d0a73-c600-4c33-8f3c-e4d8988e3c0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aafb5d-dd27-4181-b8e4-01b563de16d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1269972-a79b-4d8b-9688-d7c58954d7af}" ma:internalName="TaxCatchAll" ma:showField="CatchAllData" ma:web="f0aafb5d-dd27-4181-b8e4-01b563de16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4ec3676-6015-4715-9b40-67c334e6ec2a">
      <Terms xmlns="http://schemas.microsoft.com/office/infopath/2007/PartnerControls"/>
    </lcf76f155ced4ddcb4097134ff3c332f>
    <TaxCatchAll xmlns="f0aafb5d-dd27-4181-b8e4-01b563de16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5E34B8-E551-42F5-A1E7-EBFB1A561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ec3676-6015-4715-9b40-67c334e6ec2a"/>
    <ds:schemaRef ds:uri="f0aafb5d-dd27-4181-b8e4-01b563de16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1EC87B-0C36-4D1D-98DE-D400E242AA0D}">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office/2006/metadata/properties"/>
    <ds:schemaRef ds:uri="f0aafb5d-dd27-4181-b8e4-01b563de16db"/>
    <ds:schemaRef ds:uri="54ec3676-6015-4715-9b40-67c334e6ec2a"/>
    <ds:schemaRef ds:uri="http://www.w3.org/XML/1998/namespace"/>
  </ds:schemaRefs>
</ds:datastoreItem>
</file>

<file path=customXml/itemProps3.xml><?xml version="1.0" encoding="utf-8"?>
<ds:datastoreItem xmlns:ds="http://schemas.openxmlformats.org/officeDocument/2006/customXml" ds:itemID="{8D710AE2-F35A-4C17-933E-651F358344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Cover</vt:lpstr>
      <vt:lpstr>Key Information</vt:lpstr>
      <vt:lpstr>TOC</vt:lpstr>
      <vt:lpstr>1.1. Env. Emissions</vt:lpstr>
      <vt:lpstr>1.2 Env. Investment</vt:lpstr>
      <vt:lpstr>1.3 Env.Sector-level Investment</vt:lpstr>
      <vt:lpstr>1.4 Env. Operational &amp; SB</vt:lpstr>
      <vt:lpstr>2.1 Soc. Customer &amp; Community</vt:lpstr>
      <vt:lpstr>2.2 Soc. Employee</vt:lpstr>
      <vt:lpstr>2.3 Soc. DEI</vt:lpstr>
      <vt:lpstr>2.4 Soc. Pay Gap Reporting</vt:lpstr>
      <vt:lpstr>3. Governance </vt:lpstr>
      <vt:lpstr>4.1 SASB - Insurance</vt:lpstr>
      <vt:lpstr>4.2 SASB - AM &amp; Custody</vt:lpstr>
      <vt:lpstr>Cautionary Statements</vt:lpstr>
      <vt:lpstr>'1.1. Env. Emissions'!Print_Area</vt:lpstr>
      <vt:lpstr>'1.2 Env. Investment'!Print_Area</vt:lpstr>
      <vt:lpstr>'1.3 Env.Sector-level Investment'!Print_Area</vt:lpstr>
      <vt:lpstr>'1.4 Env. Operational &amp; SB'!Print_Area</vt:lpstr>
      <vt:lpstr>'2.1 Soc. Customer &amp; Community'!Print_Area</vt:lpstr>
      <vt:lpstr>'2.2 Soc. Employee'!Print_Area</vt:lpstr>
      <vt:lpstr>'2.3 Soc. DEI'!Print_Area</vt:lpstr>
      <vt:lpstr>'3. Governance '!Print_Area</vt:lpstr>
      <vt:lpstr>'4.1 SASB - Insurance'!Print_Area</vt:lpstr>
      <vt:lpstr>'4.2 SASB - AM &amp; Custody'!Print_Area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Oluseye Alaran</dc:creator>
  <cp:keywords/>
  <dc:description/>
  <cp:lastModifiedBy>Natalie Smith</cp:lastModifiedBy>
  <cp:revision/>
  <cp:lastPrinted>2026-03-13T16:31:58Z</cp:lastPrinted>
  <dcterms:created xsi:type="dcterms:W3CDTF">2025-12-02T11:19:52Z</dcterms:created>
  <dcterms:modified xsi:type="dcterms:W3CDTF">2026-03-13T19:09:58Z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0x010100D81E27A0E6896043BC274CC776080F83</vt:lpwstr>
  </property>
  <property fmtid="{D5CDD505-2E9C-101B-9397-08002B2CF9AE}" pid="3" name="MediaServiceImageTags">
    <vt:lpwstr/>
  </property>
  <property fmtid="{D5CDD505-2E9C-101B-9397-08002B2CF9AE}" pid="4" name="MSIP_Label_de730762-8f07-4e23-96bc-5720b935a6cf_Enabled">
    <vt:lpwstr>true</vt:lpwstr>
  </property>
  <property fmtid="{D5CDD505-2E9C-101B-9397-08002B2CF9AE}" pid="5" name="MSIP_Label_de730762-8f07-4e23-96bc-5720b935a6cf_SetDate">
    <vt:lpwstr>2026-03-13T19:00:15Z</vt:lpwstr>
  </property>
  <property fmtid="{D5CDD505-2E9C-101B-9397-08002B2CF9AE}" pid="6" name="MSIP_Label_de730762-8f07-4e23-96bc-5720b935a6cf_Method">
    <vt:lpwstr>Privileged</vt:lpwstr>
  </property>
  <property fmtid="{D5CDD505-2E9C-101B-9397-08002B2CF9AE}" pid="7" name="MSIP_Label_de730762-8f07-4e23-96bc-5720b935a6cf_Name">
    <vt:lpwstr>Restricted</vt:lpwstr>
  </property>
  <property fmtid="{D5CDD505-2E9C-101B-9397-08002B2CF9AE}" pid="8" name="MSIP_Label_de730762-8f07-4e23-96bc-5720b935a6cf_SiteId">
    <vt:lpwstr>97cbadbc-9c17-46ff-807d-aef9d23c5692</vt:lpwstr>
  </property>
  <property fmtid="{D5CDD505-2E9C-101B-9397-08002B2CF9AE}" pid="9" name="MSIP_Label_de730762-8f07-4e23-96bc-5720b935a6cf_ActionId">
    <vt:lpwstr>ed61d97d-d0a2-483d-9eac-0b01d9c80a08</vt:lpwstr>
  </property>
  <property fmtid="{D5CDD505-2E9C-101B-9397-08002B2CF9AE}" pid="10" name="MSIP_Label_de730762-8f07-4e23-96bc-5720b935a6cf_ContentBits">
    <vt:lpwstr>2</vt:lpwstr>
  </property>
  <property fmtid="{D5CDD505-2E9C-101B-9397-08002B2CF9AE}" pid="11" name="MSIP_Label_de730762-8f07-4e23-96bc-5720b935a6cf_Tag">
    <vt:lpwstr>10, 2, 1, 1</vt:lpwstr>
  </property>
</Properties>
</file>